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95" windowHeight="7410"/>
  </bookViews>
  <sheets>
    <sheet name="Аркуш1" sheetId="1" r:id="rId1"/>
  </sheets>
  <definedNames>
    <definedName name="_xlnm.Print_Titles" localSheetId="0">Аркуш1!$5:$8</definedName>
  </definedNames>
  <calcPr calcId="145621"/>
</workbook>
</file>

<file path=xl/calcChain.xml><?xml version="1.0" encoding="utf-8"?>
<calcChain xmlns="http://schemas.openxmlformats.org/spreadsheetml/2006/main">
  <c r="E71" i="1" l="1"/>
  <c r="E70" i="1"/>
  <c r="E65" i="1"/>
  <c r="E64" i="1"/>
  <c r="E53" i="1"/>
  <c r="E52" i="1"/>
  <c r="E46" i="1"/>
  <c r="E38" i="1"/>
  <c r="E24" i="1"/>
  <c r="E23" i="1"/>
  <c r="I21" i="1" l="1"/>
  <c r="J31" i="1"/>
  <c r="K95" i="1"/>
  <c r="J95" i="1" s="1"/>
  <c r="I95" i="1" s="1"/>
  <c r="K94" i="1"/>
  <c r="J94" i="1" s="1"/>
  <c r="I94" i="1" s="1"/>
  <c r="K93" i="1"/>
  <c r="J93" i="1" s="1"/>
  <c r="I93" i="1" s="1"/>
  <c r="K92" i="1"/>
  <c r="J92" i="1"/>
  <c r="I92" i="1" s="1"/>
  <c r="K89" i="1"/>
  <c r="J89" i="1" s="1"/>
  <c r="K88" i="1"/>
  <c r="J88" i="1"/>
  <c r="I88" i="1" s="1"/>
  <c r="I82" i="1" s="1"/>
  <c r="K87" i="1"/>
  <c r="K81" i="1" s="1"/>
  <c r="K86" i="1"/>
  <c r="K84" i="1" s="1"/>
  <c r="K80" i="1"/>
  <c r="K77" i="1"/>
  <c r="J77" i="1" s="1"/>
  <c r="K76" i="1"/>
  <c r="K58" i="1" s="1"/>
  <c r="K75" i="1"/>
  <c r="J75" i="1" s="1"/>
  <c r="I75" i="1" s="1"/>
  <c r="K74" i="1"/>
  <c r="J74" i="1"/>
  <c r="I74" i="1" s="1"/>
  <c r="K69" i="1"/>
  <c r="J69" i="1"/>
  <c r="I69" i="1" s="1"/>
  <c r="K68" i="1"/>
  <c r="J68" i="1" s="1"/>
  <c r="K63" i="1"/>
  <c r="J63" i="1"/>
  <c r="J57" i="1" s="1"/>
  <c r="K62" i="1"/>
  <c r="J62" i="1" s="1"/>
  <c r="K59" i="1"/>
  <c r="K51" i="1"/>
  <c r="J51" i="1" s="1"/>
  <c r="I51" i="1" s="1"/>
  <c r="K50" i="1"/>
  <c r="J50" i="1"/>
  <c r="I50" i="1" s="1"/>
  <c r="K48" i="1"/>
  <c r="K47" i="1"/>
  <c r="J47" i="1"/>
  <c r="I47" i="1" s="1"/>
  <c r="K43" i="1"/>
  <c r="J43" i="1"/>
  <c r="I43" i="1" s="1"/>
  <c r="K42" i="1"/>
  <c r="K40" i="1" s="1"/>
  <c r="J42" i="1"/>
  <c r="I42" i="1" s="1"/>
  <c r="K39" i="1"/>
  <c r="J39" i="1" s="1"/>
  <c r="K36" i="1"/>
  <c r="K35" i="1"/>
  <c r="J35" i="1"/>
  <c r="K34" i="1"/>
  <c r="K31" i="1" l="1"/>
  <c r="E31" i="1"/>
  <c r="J18" i="1"/>
  <c r="K18" i="1"/>
  <c r="I63" i="1"/>
  <c r="I57" i="1" s="1"/>
  <c r="J76" i="1"/>
  <c r="I76" i="1" s="1"/>
  <c r="I58" i="1" s="1"/>
  <c r="J86" i="1"/>
  <c r="I86" i="1" s="1"/>
  <c r="E28" i="1"/>
  <c r="E29" i="1"/>
  <c r="E30" i="1"/>
  <c r="J21" i="1"/>
  <c r="K20" i="1"/>
  <c r="J60" i="1"/>
  <c r="I62" i="1"/>
  <c r="I60" i="1" s="1"/>
  <c r="J59" i="1"/>
  <c r="I77" i="1"/>
  <c r="I59" i="1" s="1"/>
  <c r="J40" i="1"/>
  <c r="I48" i="1"/>
  <c r="J58" i="1"/>
  <c r="K60" i="1"/>
  <c r="K72" i="1"/>
  <c r="J90" i="1"/>
  <c r="J48" i="1"/>
  <c r="K82" i="1"/>
  <c r="K90" i="1"/>
  <c r="I35" i="1"/>
  <c r="I18" i="1" s="1"/>
  <c r="J36" i="1"/>
  <c r="K56" i="1"/>
  <c r="K57" i="1"/>
  <c r="J87" i="1"/>
  <c r="I39" i="1"/>
  <c r="I20" i="1" s="1"/>
  <c r="J20" i="1"/>
  <c r="J34" i="1"/>
  <c r="K32" i="1"/>
  <c r="K17" i="1"/>
  <c r="I89" i="1"/>
  <c r="I83" i="1" s="1"/>
  <c r="J83" i="1"/>
  <c r="K12" i="1"/>
  <c r="I40" i="1"/>
  <c r="I68" i="1"/>
  <c r="I66" i="1" s="1"/>
  <c r="J66" i="1"/>
  <c r="I72" i="1"/>
  <c r="I90" i="1"/>
  <c r="K66" i="1"/>
  <c r="J72" i="1"/>
  <c r="J82" i="1"/>
  <c r="K83" i="1"/>
  <c r="K78" i="1" s="1"/>
  <c r="I80" i="1"/>
  <c r="J56" i="1"/>
  <c r="J54" i="1" s="1"/>
  <c r="J80" i="1"/>
  <c r="F44" i="1"/>
  <c r="E44" i="1" s="1"/>
  <c r="F25" i="1"/>
  <c r="F27" i="1"/>
  <c r="E27" i="1" s="1"/>
  <c r="J14" i="1" l="1"/>
  <c r="E25" i="1"/>
  <c r="J19" i="1"/>
  <c r="J13" i="1" s="1"/>
  <c r="I36" i="1"/>
  <c r="I19" i="1" s="1"/>
  <c r="I13" i="1" s="1"/>
  <c r="J81" i="1"/>
  <c r="J12" i="1" s="1"/>
  <c r="I87" i="1"/>
  <c r="I81" i="1" s="1"/>
  <c r="I78" i="1" s="1"/>
  <c r="J84" i="1"/>
  <c r="K54" i="1"/>
  <c r="K14" i="1"/>
  <c r="I34" i="1"/>
  <c r="J17" i="1"/>
  <c r="J32" i="1"/>
  <c r="K11" i="1"/>
  <c r="I56" i="1"/>
  <c r="I54" i="1" s="1"/>
  <c r="I14" i="1"/>
  <c r="F19" i="1"/>
  <c r="K21" i="1" l="1"/>
  <c r="K19" i="1"/>
  <c r="I12" i="1"/>
  <c r="I84" i="1"/>
  <c r="J78" i="1"/>
  <c r="J15" i="1"/>
  <c r="J11" i="1"/>
  <c r="J9" i="1" s="1"/>
  <c r="I32" i="1"/>
  <c r="I17" i="1"/>
  <c r="F88" i="1"/>
  <c r="K13" i="1" l="1"/>
  <c r="K9" i="1" s="1"/>
  <c r="K15" i="1"/>
  <c r="I11" i="1"/>
  <c r="I9" i="1" s="1"/>
  <c r="I15" i="1"/>
  <c r="H95" i="1"/>
  <c r="G95" i="1" s="1"/>
  <c r="F95" i="1" s="1"/>
  <c r="E95" i="1" s="1"/>
  <c r="H94" i="1"/>
  <c r="G94" i="1" s="1"/>
  <c r="F94" i="1" s="1"/>
  <c r="H93" i="1"/>
  <c r="G93" i="1" s="1"/>
  <c r="F93" i="1" s="1"/>
  <c r="H92" i="1"/>
  <c r="G92" i="1" s="1"/>
  <c r="F92" i="1" s="1"/>
  <c r="E92" i="1" s="1"/>
  <c r="H89" i="1"/>
  <c r="G89" i="1" s="1"/>
  <c r="H88" i="1"/>
  <c r="G88" i="1" s="1"/>
  <c r="E88" i="1" s="1"/>
  <c r="H87" i="1"/>
  <c r="G87" i="1" s="1"/>
  <c r="E87" i="1" s="1"/>
  <c r="H86" i="1"/>
  <c r="G86" i="1" s="1"/>
  <c r="H77" i="1"/>
  <c r="G77" i="1" s="1"/>
  <c r="H76" i="1"/>
  <c r="G76" i="1" s="1"/>
  <c r="H75" i="1"/>
  <c r="G75" i="1" s="1"/>
  <c r="F75" i="1" s="1"/>
  <c r="E75" i="1" s="1"/>
  <c r="H74" i="1"/>
  <c r="G74" i="1" s="1"/>
  <c r="F74" i="1" s="1"/>
  <c r="E74" i="1" s="1"/>
  <c r="H69" i="1"/>
  <c r="G69" i="1" s="1"/>
  <c r="F69" i="1" s="1"/>
  <c r="E69" i="1" s="1"/>
  <c r="H68" i="1"/>
  <c r="G68" i="1" s="1"/>
  <c r="F68" i="1" s="1"/>
  <c r="E68" i="1" s="1"/>
  <c r="H63" i="1"/>
  <c r="G63" i="1" s="1"/>
  <c r="F63" i="1" s="1"/>
  <c r="E63" i="1" s="1"/>
  <c r="H62" i="1"/>
  <c r="G62" i="1" s="1"/>
  <c r="F62" i="1" s="1"/>
  <c r="E62" i="1" s="1"/>
  <c r="H51" i="1"/>
  <c r="G51" i="1" s="1"/>
  <c r="F51" i="1" s="1"/>
  <c r="E51" i="1" s="1"/>
  <c r="H50" i="1"/>
  <c r="G50" i="1" s="1"/>
  <c r="F50" i="1" s="1"/>
  <c r="E50" i="1" s="1"/>
  <c r="H47" i="1"/>
  <c r="G47" i="1" s="1"/>
  <c r="F47" i="1" s="1"/>
  <c r="E47" i="1" s="1"/>
  <c r="H43" i="1"/>
  <c r="G43" i="1" s="1"/>
  <c r="F43" i="1" s="1"/>
  <c r="E43" i="1" s="1"/>
  <c r="H42" i="1"/>
  <c r="G42" i="1" s="1"/>
  <c r="F42" i="1" s="1"/>
  <c r="E42" i="1" s="1"/>
  <c r="H39" i="1"/>
  <c r="G39" i="1" s="1"/>
  <c r="F39" i="1" s="1"/>
  <c r="E39" i="1" s="1"/>
  <c r="H36" i="1"/>
  <c r="G36" i="1" s="1"/>
  <c r="E36" i="1" s="1"/>
  <c r="H34" i="1"/>
  <c r="G34" i="1" s="1"/>
  <c r="F34" i="1" s="1"/>
  <c r="E34" i="1" s="1"/>
  <c r="H35" i="1"/>
  <c r="G35" i="1" s="1"/>
  <c r="F35" i="1" s="1"/>
  <c r="E35" i="1" s="1"/>
  <c r="F81" i="1" l="1"/>
  <c r="E93" i="1"/>
  <c r="F82" i="1"/>
  <c r="E94" i="1"/>
  <c r="F76" i="1"/>
  <c r="G58" i="1"/>
  <c r="H83" i="1"/>
  <c r="H58" i="1"/>
  <c r="F77" i="1"/>
  <c r="G59" i="1"/>
  <c r="H56" i="1"/>
  <c r="H82" i="1"/>
  <c r="H59" i="1"/>
  <c r="H57" i="1"/>
  <c r="H81" i="1"/>
  <c r="H80" i="1"/>
  <c r="G82" i="1"/>
  <c r="G81" i="1"/>
  <c r="G83" i="1"/>
  <c r="F89" i="1"/>
  <c r="F86" i="1"/>
  <c r="G80" i="1"/>
  <c r="F57" i="1"/>
  <c r="F56" i="1"/>
  <c r="G57" i="1"/>
  <c r="G56" i="1"/>
  <c r="G20" i="1"/>
  <c r="E56" i="1" l="1"/>
  <c r="F83" i="1"/>
  <c r="E83" i="1" s="1"/>
  <c r="E89" i="1"/>
  <c r="E57" i="1"/>
  <c r="F80" i="1"/>
  <c r="E80" i="1" s="1"/>
  <c r="E86" i="1"/>
  <c r="F59" i="1"/>
  <c r="E59" i="1" s="1"/>
  <c r="E77" i="1"/>
  <c r="F58" i="1"/>
  <c r="F13" i="1" s="1"/>
  <c r="E76" i="1"/>
  <c r="E82" i="1"/>
  <c r="E81" i="1"/>
  <c r="E58" i="1"/>
  <c r="G17" i="1"/>
  <c r="H17" i="1"/>
  <c r="G18" i="1"/>
  <c r="H18" i="1"/>
  <c r="F18" i="1"/>
  <c r="F17" i="1"/>
  <c r="E17" i="1" s="1"/>
  <c r="H48" i="1"/>
  <c r="G48" i="1"/>
  <c r="H40" i="1"/>
  <c r="G40" i="1"/>
  <c r="E18" i="1" l="1"/>
  <c r="F48" i="1"/>
  <c r="E48" i="1" s="1"/>
  <c r="F40" i="1"/>
  <c r="E40" i="1" s="1"/>
  <c r="H20" i="1" l="1"/>
  <c r="H19" i="1" l="1"/>
  <c r="G19" i="1"/>
  <c r="E19" i="1" l="1"/>
  <c r="F72" i="1"/>
  <c r="G72" i="1"/>
  <c r="H72" i="1"/>
  <c r="H78" i="1"/>
  <c r="F78" i="1"/>
  <c r="E72" i="1" l="1"/>
  <c r="F20" i="1"/>
  <c r="E20" i="1" s="1"/>
  <c r="G21" i="1"/>
  <c r="H21" i="1"/>
  <c r="G32" i="1"/>
  <c r="H32" i="1"/>
  <c r="F32" i="1"/>
  <c r="E32" i="1" s="1"/>
  <c r="G60" i="1"/>
  <c r="H60" i="1"/>
  <c r="F60" i="1"/>
  <c r="G66" i="1"/>
  <c r="H66" i="1"/>
  <c r="F66" i="1"/>
  <c r="G84" i="1"/>
  <c r="H84" i="1"/>
  <c r="F84" i="1"/>
  <c r="G90" i="1"/>
  <c r="H90" i="1"/>
  <c r="F90" i="1"/>
  <c r="E90" i="1" s="1"/>
  <c r="E66" i="1" l="1"/>
  <c r="E84" i="1"/>
  <c r="E60" i="1"/>
  <c r="F11" i="1"/>
  <c r="F21" i="1"/>
  <c r="E21" i="1" s="1"/>
  <c r="H11" i="1"/>
  <c r="G11" i="1"/>
  <c r="F12" i="1"/>
  <c r="H13" i="1"/>
  <c r="G54" i="1"/>
  <c r="G12" i="1"/>
  <c r="G78" i="1"/>
  <c r="E78" i="1" s="1"/>
  <c r="H54" i="1"/>
  <c r="H14" i="1"/>
  <c r="F14" i="1"/>
  <c r="E14" i="1" s="1"/>
  <c r="G14" i="1"/>
  <c r="F54" i="1"/>
  <c r="H12" i="1"/>
  <c r="H15" i="1"/>
  <c r="G13" i="1"/>
  <c r="F15" i="1"/>
  <c r="G15" i="1"/>
  <c r="E15" i="1" l="1"/>
  <c r="E12" i="1"/>
  <c r="E11" i="1"/>
  <c r="E54" i="1"/>
  <c r="E13" i="1"/>
  <c r="H9" i="1"/>
  <c r="G9" i="1"/>
  <c r="F9" i="1"/>
  <c r="E9" i="1" l="1"/>
</calcChain>
</file>

<file path=xl/sharedStrings.xml><?xml version="1.0" encoding="utf-8"?>
<sst xmlns="http://schemas.openxmlformats.org/spreadsheetml/2006/main" count="156" uniqueCount="80">
  <si>
    <t>Приложение 3</t>
  </si>
  <si>
    <t>Ресурсное обеспечение и прогнозная (справочная) оценка расходов на реализацию целей</t>
  </si>
  <si>
    <t>Статус</t>
  </si>
  <si>
    <t>Наименование муниципальной программы, подпрограммы муниципальной программы, мероприятий</t>
  </si>
  <si>
    <t>Источник финансирования (наименование источников финансирования)</t>
  </si>
  <si>
    <t>Оценка расходов по годам реализации муниципальной программы (тыс.руб.)</t>
  </si>
  <si>
    <t>Муниципальная программа</t>
  </si>
  <si>
    <t>Всего,</t>
  </si>
  <si>
    <t>В т.ч. по отдельным источникам финансирования</t>
  </si>
  <si>
    <t>Федеральный бюджет</t>
  </si>
  <si>
    <t>Бюджет Республики Крым</t>
  </si>
  <si>
    <r>
      <t>Бюджет</t>
    </r>
    <r>
      <rPr>
        <sz val="10"/>
        <color rgb="FF000000"/>
        <rFont val="Times New Roman"/>
        <family val="1"/>
        <charset val="204"/>
      </rPr>
      <t xml:space="preserve"> муниципального образования городской округ Армянск</t>
    </r>
  </si>
  <si>
    <t>Внебюджетные средства</t>
  </si>
  <si>
    <t>Основное мероприятие 1</t>
  </si>
  <si>
    <t>Обеспечение деятельности учреждения дополнительного образования</t>
  </si>
  <si>
    <t>Мероприятие 1.1</t>
  </si>
  <si>
    <t>Расходы на обеспечение деятельности (оказание услуг) муниципальной детско-юношеской спортивной школы</t>
  </si>
  <si>
    <t>в том числе</t>
  </si>
  <si>
    <t>Коммунальные услуги</t>
  </si>
  <si>
    <t>Расходы на оплату труда</t>
  </si>
  <si>
    <t>Мероприятие 1.2</t>
  </si>
  <si>
    <t>Основное мероприятие 2</t>
  </si>
  <si>
    <t>Организация спортивно-массовой и физкультурно-оздоровительной работы</t>
  </si>
  <si>
    <r>
      <t xml:space="preserve">Бюджет </t>
    </r>
    <r>
      <rPr>
        <sz val="10"/>
        <color rgb="FF000000"/>
        <rFont val="Times New Roman"/>
        <family val="1"/>
        <charset val="204"/>
      </rPr>
      <t>муниципального образования городской округ Армянск</t>
    </r>
  </si>
  <si>
    <t>Мероприятие 2.1</t>
  </si>
  <si>
    <t>Организация проведения общегородских спортивно-массовых мероприятий</t>
  </si>
  <si>
    <t>Мероприятие 2.2</t>
  </si>
  <si>
    <t>Содействие в участии сборных команд города в республиканских и Всероссийских соревнованиях</t>
  </si>
  <si>
    <t>Основное мероприятие 3</t>
  </si>
  <si>
    <t>Мероприятие 3.1</t>
  </si>
  <si>
    <t>Мероприятие 3.2</t>
  </si>
  <si>
    <t xml:space="preserve">Начальник Отдела образования </t>
  </si>
  <si>
    <t xml:space="preserve">администрации города Армянска </t>
  </si>
  <si>
    <t>В.Э. Ужитчак</t>
  </si>
  <si>
    <t>Заведующий сектором ДСМФиС</t>
  </si>
  <si>
    <t>администрации города Армянска</t>
  </si>
  <si>
    <t>С.Н. Мельник</t>
  </si>
  <si>
    <r>
      <t>Бюджет</t>
    </r>
    <r>
      <rPr>
        <b/>
        <sz val="10"/>
        <color rgb="FF000000"/>
        <rFont val="Times New Roman"/>
        <family val="1"/>
        <charset val="204"/>
      </rPr>
      <t xml:space="preserve"> муниципального образования городской округ Армянск</t>
    </r>
  </si>
  <si>
    <r>
      <t>Бюджет</t>
    </r>
    <r>
      <rPr>
        <b/>
        <i/>
        <sz val="10"/>
        <color rgb="FF000000"/>
        <rFont val="Times New Roman"/>
        <family val="1"/>
        <charset val="204"/>
      </rPr>
      <t xml:space="preserve"> муниципального образования городской округ Армянск</t>
    </r>
  </si>
  <si>
    <r>
      <t xml:space="preserve">Бюджет </t>
    </r>
    <r>
      <rPr>
        <b/>
        <i/>
        <sz val="10"/>
        <color rgb="FF000000"/>
        <rFont val="Times New Roman"/>
        <family val="1"/>
        <charset val="204"/>
      </rPr>
      <t>муниципального образования городской округ Армянск</t>
    </r>
  </si>
  <si>
    <t>Расходы на приобретение, монтаж и благоустройство спортивных сооружений</t>
  </si>
  <si>
    <t>Строительство,  капитальный  ремонт,  реконструкция  и приобретение спортивных сооружений в муниципальную собственность</t>
  </si>
  <si>
    <t>Развитие физической культуры и спорта в муниципальном образовании городской округ Армянск Республики Крым на 2018-2020 годы</t>
  </si>
  <si>
    <t>Мероприятие 1.3</t>
  </si>
  <si>
    <t>Бюджет муниципального образования городской округ Армянск</t>
  </si>
  <si>
    <t>Мероприятие 1.4</t>
  </si>
  <si>
    <t>Обеспечение проведения противопожарных мероприятий (в т.ч. приобретение первичных средств пожаротушения и их обслуживание, обслуживание пожарной сигнализации, обработка огнезащитным средство деревянных контрукций, замена пожарных лестниц)</t>
  </si>
  <si>
    <t>Обеспечение общественного порядка, безопасности и антитеррористической защищенности (в т.ч. техническое обслуживание комплекса технических средств охраны, технологическое обеспечение работоспособности конечного устройства системы передачи извещения, охрана имущества при помощи средств охранной сигнализации, охрана иммущества организации, и обеспечение контольно-пропускного режима в здании учереждения и прилегающей к ней территории, установка ограждения территории)</t>
  </si>
  <si>
    <t>Расходы на организацию и проведение комплекса мероприятий, направленных на приобретение и установку систем видеонаблюдения в муниципальных образовательных организациях</t>
  </si>
  <si>
    <t>Всего</t>
  </si>
  <si>
    <t>Ответственный исполнитель, соисполнитель, участник</t>
  </si>
  <si>
    <t>Укрепление материально-технической базы муниципальных учреждений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</si>
  <si>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организациях</t>
  </si>
  <si>
    <t xml:space="preserve">Расходы на обустройство спортивных площадок для выполнения нормативов комплекса ГТО </t>
  </si>
  <si>
    <t>Мероприятие 2.3</t>
  </si>
  <si>
    <t>Расходы на капитальный ремонт помещения бассейна, систем водоснабжения, водоотведения, освещения муниципального бюджетного образовательного учреждения дополнительного образования «Детско-юношеская спортивная школа» города Армянска Республики Крым</t>
  </si>
  <si>
    <t>Отдел образования администрации города Армянска, отдел капитального строительства администрации города Армянска (далее - ОКС), сектор по делам семьи, молодежи, физической культуры и спорта  администрации города Армянска (далее -   сектор ДСМФиС), Муниципальное бюджетное образовательное учреждение дополнительного образования «Детско-юношеская спортивная школа» города Армянска Республики Крым  ( далее- МБУДО ДЮСШ г. Армянск), муниципальные бюджетные общеобразовательные учреждения, относящиеся к ведению Отдела образования администрации города Армянска ( далее- ОУ)</t>
  </si>
  <si>
    <t xml:space="preserve">Отдел образования администрации города Армянска, МБУДО ДЮСШ г. Армянска </t>
  </si>
  <si>
    <t xml:space="preserve">Отдел образования администрации города Армянска,    МБУДО ДЮСШ      г. Армянска </t>
  </si>
  <si>
    <t>Отдел образования администрации города Армянска, Администрация города Армянска Республики Крым (сектор ДСМФиС), ОУ</t>
  </si>
  <si>
    <t>Отдел образования администрации города Армянска, ОКС, МБУДО ДЮСШ г. Армянск</t>
  </si>
  <si>
    <r>
      <rPr>
        <b/>
        <sz val="10"/>
        <color theme="1"/>
        <rFont val="Times New Roman"/>
        <family val="1"/>
        <charset val="204"/>
      </rPr>
      <t>От</t>
    </r>
    <r>
      <rPr>
        <sz val="10"/>
        <color theme="1"/>
        <rFont val="Times New Roman"/>
        <family val="1"/>
        <charset val="204"/>
      </rPr>
      <t>дел образования администрации города Армянска, ОКС, МБУДО ДЮСШ г. Армянск</t>
    </r>
  </si>
  <si>
    <t xml:space="preserve">Приобретение будо-матов, стеновых протекторов, и защиты колонн в спортивный зал </t>
  </si>
  <si>
    <t>Разработка и экспертиза проектно-сметной документации на установку автоматической системы пожарной сигнализации (АСПС) и системы оповещения и управления эвакуацией людей при пожаре (СОУЭ) с автоматической передачей сигнала о пожаре и неисправности на рабочее место диспетчера, оборудованное системой мониторинга, расположенного в пожарной части МЧС на объекте: «Муниципальное бюджетное образовательное учреждение дополнительного образования «Детско-юношеская спортивная школа» города Армянска Республики Крым»</t>
  </si>
  <si>
    <t xml:space="preserve">к муниципальной программе «Развитие физической культуры и спорта в муниципальном образовании городской округ Армянск Республики Крым»
</t>
  </si>
  <si>
    <t>муниципальной программы «Развитие физической культуры и спорта в муниципальном образовании городской округ Армянск Республики Крым» по источникам финансирования</t>
  </si>
  <si>
    <t>очередной год</t>
  </si>
  <si>
    <t xml:space="preserve">первый год планового периода </t>
  </si>
  <si>
    <t xml:space="preserve">второй год планового периода </t>
  </si>
  <si>
    <t xml:space="preserve">третий год реализации программы </t>
  </si>
  <si>
    <t xml:space="preserve">четвертый год реализации программы </t>
  </si>
  <si>
    <t xml:space="preserve">пятый год реализации программы </t>
  </si>
  <si>
    <t>2018 год</t>
  </si>
  <si>
    <t>2019 год</t>
  </si>
  <si>
    <t>2020 год</t>
  </si>
  <si>
    <t>2021 год</t>
  </si>
  <si>
    <t>2022 год</t>
  </si>
  <si>
    <t>2023 год</t>
  </si>
  <si>
    <t>Заместитель главы администрации</t>
  </si>
  <si>
    <t>Э.А. Мироненко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</si>
</sst>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11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3" fillId="0" borderId="0" xfId="0" applyFont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20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64" fontId="18" fillId="2" borderId="1" xfId="0" applyNumberFormat="1" applyFont="1" applyFill="1" applyBorder="1" applyAlignment="1">
      <alignment wrapText="1"/>
    </xf>
    <xf numFmtId="164" fontId="17" fillId="2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wrapText="1"/>
    </xf>
    <xf numFmtId="164" fontId="14" fillId="2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view="pageBreakPreview" zoomScale="85" zoomScaleNormal="90" zoomScaleSheetLayoutView="85" workbookViewId="0">
      <selection activeCell="G2" sqref="G2:K2"/>
    </sheetView>
  </sheetViews>
  <sheetFormatPr defaultRowHeight="15" x14ac:dyDescent="0.25"/>
  <cols>
    <col min="1" max="1" width="16.5703125" customWidth="1"/>
    <col min="2" max="2" width="32.7109375" customWidth="1"/>
    <col min="3" max="3" width="26.7109375" customWidth="1"/>
    <col min="4" max="4" width="25.7109375" style="29" customWidth="1"/>
    <col min="5" max="5" width="10.28515625" style="8" customWidth="1"/>
    <col min="6" max="6" width="10.5703125" customWidth="1"/>
    <col min="7" max="8" width="10.85546875" customWidth="1"/>
    <col min="9" max="9" width="12.7109375" customWidth="1"/>
    <col min="10" max="10" width="12.85546875" customWidth="1"/>
    <col min="11" max="11" width="13.140625" customWidth="1"/>
  </cols>
  <sheetData>
    <row r="1" spans="1:11" ht="18.600000000000001" customHeight="1" x14ac:dyDescent="0.25">
      <c r="A1" s="1"/>
      <c r="D1" s="7"/>
      <c r="G1" s="53" t="s">
        <v>0</v>
      </c>
      <c r="H1" s="53"/>
      <c r="I1" s="53"/>
      <c r="J1" s="53"/>
      <c r="K1" s="53"/>
    </row>
    <row r="2" spans="1:11" ht="44.45" customHeight="1" x14ac:dyDescent="0.25">
      <c r="A2" s="1"/>
      <c r="D2" s="37"/>
      <c r="E2" s="37"/>
      <c r="F2" s="37"/>
      <c r="G2" s="54" t="s">
        <v>64</v>
      </c>
      <c r="H2" s="54"/>
      <c r="I2" s="54"/>
      <c r="J2" s="54"/>
      <c r="K2" s="54"/>
    </row>
    <row r="3" spans="1:11" ht="15.75" x14ac:dyDescent="0.2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36" customHeight="1" x14ac:dyDescent="0.25">
      <c r="A4" s="77" t="s">
        <v>65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ht="15" customHeight="1" x14ac:dyDescent="0.25">
      <c r="A5" s="46" t="s">
        <v>2</v>
      </c>
      <c r="B5" s="46" t="s">
        <v>50</v>
      </c>
      <c r="C5" s="46" t="s">
        <v>3</v>
      </c>
      <c r="D5" s="46" t="s">
        <v>4</v>
      </c>
      <c r="E5" s="64" t="s">
        <v>5</v>
      </c>
      <c r="F5" s="46"/>
      <c r="G5" s="46"/>
      <c r="H5" s="46"/>
      <c r="I5" s="46"/>
      <c r="J5" s="46"/>
      <c r="K5" s="46"/>
    </row>
    <row r="6" spans="1:11" ht="57" x14ac:dyDescent="0.25">
      <c r="A6" s="47"/>
      <c r="B6" s="47"/>
      <c r="C6" s="47"/>
      <c r="D6" s="47"/>
      <c r="E6" s="44" t="s">
        <v>49</v>
      </c>
      <c r="F6" s="38" t="s">
        <v>66</v>
      </c>
      <c r="G6" s="38" t="s">
        <v>67</v>
      </c>
      <c r="H6" s="38" t="s">
        <v>68</v>
      </c>
      <c r="I6" s="38" t="s">
        <v>69</v>
      </c>
      <c r="J6" s="38" t="s">
        <v>70</v>
      </c>
      <c r="K6" s="38" t="s">
        <v>71</v>
      </c>
    </row>
    <row r="7" spans="1:11" x14ac:dyDescent="0.25">
      <c r="A7" s="48"/>
      <c r="B7" s="48"/>
      <c r="C7" s="48"/>
      <c r="D7" s="48"/>
      <c r="E7" s="45"/>
      <c r="F7" s="38" t="s">
        <v>72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77</v>
      </c>
    </row>
    <row r="8" spans="1:11" s="6" customFormat="1" x14ac:dyDescent="0.25">
      <c r="A8" s="5">
        <v>1</v>
      </c>
      <c r="B8" s="5">
        <v>2</v>
      </c>
      <c r="C8" s="5">
        <v>3</v>
      </c>
      <c r="D8" s="5">
        <v>4</v>
      </c>
      <c r="E8" s="22">
        <v>5</v>
      </c>
      <c r="F8" s="40">
        <v>6</v>
      </c>
      <c r="G8" s="40">
        <v>7</v>
      </c>
      <c r="H8" s="40">
        <v>8</v>
      </c>
      <c r="I8" s="39">
        <v>9</v>
      </c>
      <c r="J8" s="40">
        <v>10</v>
      </c>
      <c r="K8" s="40">
        <v>11</v>
      </c>
    </row>
    <row r="9" spans="1:11" s="8" customFormat="1" ht="57" customHeight="1" x14ac:dyDescent="0.25">
      <c r="A9" s="49" t="s">
        <v>6</v>
      </c>
      <c r="B9" s="49" t="s">
        <v>56</v>
      </c>
      <c r="C9" s="49" t="s">
        <v>42</v>
      </c>
      <c r="D9" s="23" t="s">
        <v>7</v>
      </c>
      <c r="E9" s="12">
        <f>F9+G9+H9+I9+J9+K9</f>
        <v>110854.50800000002</v>
      </c>
      <c r="F9" s="12">
        <f>F11+F12+F13+F14</f>
        <v>41595.281999999999</v>
      </c>
      <c r="G9" s="12">
        <f t="shared" ref="G9:H9" si="0">G11+G12+G13+G14</f>
        <v>13621.583000000001</v>
      </c>
      <c r="H9" s="12">
        <f t="shared" si="0"/>
        <v>13790.979000000001</v>
      </c>
      <c r="I9" s="12">
        <f t="shared" ref="I9:K9" si="1">I11+I12+I13+I14</f>
        <v>13948.888000000001</v>
      </c>
      <c r="J9" s="12">
        <f t="shared" si="1"/>
        <v>13948.888000000001</v>
      </c>
      <c r="K9" s="12">
        <f t="shared" si="1"/>
        <v>13948.888000000001</v>
      </c>
    </row>
    <row r="10" spans="1:11" s="8" customFormat="1" ht="36.75" customHeight="1" x14ac:dyDescent="0.25">
      <c r="A10" s="49"/>
      <c r="B10" s="49"/>
      <c r="C10" s="49"/>
      <c r="D10" s="24" t="s">
        <v>8</v>
      </c>
      <c r="E10" s="12"/>
      <c r="F10" s="12"/>
      <c r="G10" s="12"/>
      <c r="H10" s="12"/>
      <c r="I10" s="12"/>
      <c r="J10" s="12"/>
      <c r="K10" s="12"/>
    </row>
    <row r="11" spans="1:11" s="8" customFormat="1" ht="36.6" customHeight="1" x14ac:dyDescent="0.25">
      <c r="A11" s="49"/>
      <c r="B11" s="49"/>
      <c r="C11" s="49"/>
      <c r="D11" s="23" t="s">
        <v>9</v>
      </c>
      <c r="E11" s="12">
        <f t="shared" ref="E11:E15" si="2">F11+G11+H11+I11+J11+K11</f>
        <v>0</v>
      </c>
      <c r="F11" s="12">
        <f t="shared" ref="F11:H14" si="3">F17+F56+F80</f>
        <v>0</v>
      </c>
      <c r="G11" s="12">
        <f t="shared" si="3"/>
        <v>0</v>
      </c>
      <c r="H11" s="12">
        <f t="shared" si="3"/>
        <v>0</v>
      </c>
      <c r="I11" s="12">
        <f t="shared" ref="I11:K11" si="4">I17+I56+I80</f>
        <v>0</v>
      </c>
      <c r="J11" s="12">
        <f t="shared" si="4"/>
        <v>0</v>
      </c>
      <c r="K11" s="12">
        <f t="shared" si="4"/>
        <v>0</v>
      </c>
    </row>
    <row r="12" spans="1:11" s="8" customFormat="1" ht="36" customHeight="1" x14ac:dyDescent="0.25">
      <c r="A12" s="49"/>
      <c r="B12" s="49"/>
      <c r="C12" s="49"/>
      <c r="D12" s="23" t="s">
        <v>10</v>
      </c>
      <c r="E12" s="12">
        <f t="shared" si="2"/>
        <v>27358.403999999999</v>
      </c>
      <c r="F12" s="12">
        <f t="shared" si="3"/>
        <v>27358.403999999999</v>
      </c>
      <c r="G12" s="12">
        <f t="shared" si="3"/>
        <v>0</v>
      </c>
      <c r="H12" s="12">
        <f t="shared" si="3"/>
        <v>0</v>
      </c>
      <c r="I12" s="12">
        <f t="shared" ref="I12:K12" si="5">I18+I57+I81</f>
        <v>0</v>
      </c>
      <c r="J12" s="12">
        <f t="shared" si="5"/>
        <v>0</v>
      </c>
      <c r="K12" s="12">
        <f t="shared" si="5"/>
        <v>0</v>
      </c>
    </row>
    <row r="13" spans="1:11" s="8" customFormat="1" ht="39.6" customHeight="1" x14ac:dyDescent="0.25">
      <c r="A13" s="49"/>
      <c r="B13" s="49"/>
      <c r="C13" s="49"/>
      <c r="D13" s="23" t="s">
        <v>37</v>
      </c>
      <c r="E13" s="12">
        <f t="shared" si="2"/>
        <v>82038.104000000007</v>
      </c>
      <c r="F13" s="12">
        <f t="shared" si="3"/>
        <v>13993.878000000001</v>
      </c>
      <c r="G13" s="12">
        <f t="shared" si="3"/>
        <v>13378.583000000001</v>
      </c>
      <c r="H13" s="12">
        <f t="shared" si="3"/>
        <v>13547.979000000001</v>
      </c>
      <c r="I13" s="12">
        <f t="shared" ref="I13:K13" si="6">I19+I58+I82</f>
        <v>13705.888000000001</v>
      </c>
      <c r="J13" s="12">
        <f t="shared" si="6"/>
        <v>13705.888000000001</v>
      </c>
      <c r="K13" s="12">
        <f t="shared" si="6"/>
        <v>13705.888000000001</v>
      </c>
    </row>
    <row r="14" spans="1:11" s="8" customFormat="1" ht="36.6" customHeight="1" x14ac:dyDescent="0.25">
      <c r="A14" s="49"/>
      <c r="B14" s="49"/>
      <c r="C14" s="49"/>
      <c r="D14" s="23" t="s">
        <v>12</v>
      </c>
      <c r="E14" s="12">
        <f t="shared" si="2"/>
        <v>1458</v>
      </c>
      <c r="F14" s="12">
        <f t="shared" si="3"/>
        <v>243</v>
      </c>
      <c r="G14" s="12">
        <f t="shared" si="3"/>
        <v>243</v>
      </c>
      <c r="H14" s="12">
        <f t="shared" si="3"/>
        <v>243</v>
      </c>
      <c r="I14" s="12">
        <f t="shared" ref="I14:K14" si="7">I20+I59+I83</f>
        <v>243</v>
      </c>
      <c r="J14" s="12">
        <f t="shared" si="7"/>
        <v>243</v>
      </c>
      <c r="K14" s="12">
        <f t="shared" si="7"/>
        <v>243</v>
      </c>
    </row>
    <row r="15" spans="1:11" s="9" customFormat="1" x14ac:dyDescent="0.25">
      <c r="A15" s="65" t="s">
        <v>13</v>
      </c>
      <c r="B15" s="66" t="s">
        <v>58</v>
      </c>
      <c r="C15" s="52" t="s">
        <v>14</v>
      </c>
      <c r="D15" s="25" t="s">
        <v>7</v>
      </c>
      <c r="E15" s="13">
        <f t="shared" si="2"/>
        <v>81226.128999999986</v>
      </c>
      <c r="F15" s="13">
        <f>F17+F18+F19+F20</f>
        <v>12649.192999999999</v>
      </c>
      <c r="G15" s="13">
        <f t="shared" ref="G15:H15" si="8">G17+G18+G19+G20</f>
        <v>13485.125</v>
      </c>
      <c r="H15" s="13">
        <f t="shared" si="8"/>
        <v>13654.521000000001</v>
      </c>
      <c r="I15" s="13">
        <f t="shared" ref="I15:K15" si="9">I17+I18+I19+I20</f>
        <v>13812.43</v>
      </c>
      <c r="J15" s="13">
        <f t="shared" si="9"/>
        <v>13812.43</v>
      </c>
      <c r="K15" s="13">
        <f t="shared" si="9"/>
        <v>13812.43</v>
      </c>
    </row>
    <row r="16" spans="1:11" s="9" customFormat="1" ht="25.5" x14ac:dyDescent="0.25">
      <c r="A16" s="65"/>
      <c r="B16" s="66"/>
      <c r="C16" s="52"/>
      <c r="D16" s="26" t="s">
        <v>8</v>
      </c>
      <c r="E16" s="13"/>
      <c r="F16" s="13"/>
      <c r="G16" s="13"/>
      <c r="H16" s="13"/>
      <c r="I16" s="13"/>
      <c r="J16" s="13"/>
      <c r="K16" s="13"/>
    </row>
    <row r="17" spans="1:11" s="9" customFormat="1" x14ac:dyDescent="0.25">
      <c r="A17" s="65"/>
      <c r="B17" s="66"/>
      <c r="C17" s="52"/>
      <c r="D17" s="25" t="s">
        <v>9</v>
      </c>
      <c r="E17" s="13">
        <f t="shared" ref="E17:E21" si="10">F17+G17+H17+I17+J17+K17</f>
        <v>0</v>
      </c>
      <c r="F17" s="13">
        <f t="shared" ref="F17:H19" si="11">F23+F34+F42+F50</f>
        <v>0</v>
      </c>
      <c r="G17" s="13">
        <f t="shared" si="11"/>
        <v>0</v>
      </c>
      <c r="H17" s="13">
        <f t="shared" si="11"/>
        <v>0</v>
      </c>
      <c r="I17" s="13">
        <f t="shared" ref="I17:K17" si="12">I23+I34+I42+I50</f>
        <v>0</v>
      </c>
      <c r="J17" s="13">
        <f t="shared" si="12"/>
        <v>0</v>
      </c>
      <c r="K17" s="13">
        <f t="shared" si="12"/>
        <v>0</v>
      </c>
    </row>
    <row r="18" spans="1:11" s="9" customFormat="1" x14ac:dyDescent="0.25">
      <c r="A18" s="65"/>
      <c r="B18" s="66"/>
      <c r="C18" s="52"/>
      <c r="D18" s="25" t="s">
        <v>10</v>
      </c>
      <c r="E18" s="13">
        <f t="shared" si="10"/>
        <v>0</v>
      </c>
      <c r="F18" s="13">
        <f t="shared" si="11"/>
        <v>0</v>
      </c>
      <c r="G18" s="13">
        <f t="shared" si="11"/>
        <v>0</v>
      </c>
      <c r="H18" s="13">
        <f t="shared" si="11"/>
        <v>0</v>
      </c>
      <c r="I18" s="13">
        <f t="shared" ref="I18:K18" si="13">I24+I35+I43+I51</f>
        <v>0</v>
      </c>
      <c r="J18" s="13">
        <f t="shared" si="13"/>
        <v>0</v>
      </c>
      <c r="K18" s="13">
        <f t="shared" si="13"/>
        <v>0</v>
      </c>
    </row>
    <row r="19" spans="1:11" s="9" customFormat="1" ht="40.5" x14ac:dyDescent="0.25">
      <c r="A19" s="65"/>
      <c r="B19" s="66"/>
      <c r="C19" s="52"/>
      <c r="D19" s="25" t="s">
        <v>38</v>
      </c>
      <c r="E19" s="13">
        <f t="shared" si="10"/>
        <v>79768.128999999986</v>
      </c>
      <c r="F19" s="13">
        <f t="shared" si="11"/>
        <v>12406.192999999999</v>
      </c>
      <c r="G19" s="13">
        <f t="shared" si="11"/>
        <v>13242.125</v>
      </c>
      <c r="H19" s="13">
        <f t="shared" si="11"/>
        <v>13411.521000000001</v>
      </c>
      <c r="I19" s="13">
        <f t="shared" ref="I19:K19" si="14">I25+I36+I44+I52</f>
        <v>13569.43</v>
      </c>
      <c r="J19" s="13">
        <f t="shared" si="14"/>
        <v>13569.43</v>
      </c>
      <c r="K19" s="13">
        <f t="shared" si="14"/>
        <v>13569.43</v>
      </c>
    </row>
    <row r="20" spans="1:11" s="9" customFormat="1" x14ac:dyDescent="0.25">
      <c r="A20" s="65"/>
      <c r="B20" s="66"/>
      <c r="C20" s="52"/>
      <c r="D20" s="25" t="s">
        <v>12</v>
      </c>
      <c r="E20" s="13">
        <f t="shared" si="10"/>
        <v>1458</v>
      </c>
      <c r="F20" s="13">
        <f>F31+F39</f>
        <v>243</v>
      </c>
      <c r="G20" s="13">
        <f t="shared" ref="G20:H20" si="15">G31+G39</f>
        <v>243</v>
      </c>
      <c r="H20" s="13">
        <f t="shared" si="15"/>
        <v>243</v>
      </c>
      <c r="I20" s="13">
        <f t="shared" ref="I20:K20" si="16">I31+I39</f>
        <v>243</v>
      </c>
      <c r="J20" s="13">
        <f t="shared" si="16"/>
        <v>243</v>
      </c>
      <c r="K20" s="13">
        <f t="shared" si="16"/>
        <v>243</v>
      </c>
    </row>
    <row r="21" spans="1:11" ht="14.45" customHeight="1" x14ac:dyDescent="0.25">
      <c r="A21" s="55" t="s">
        <v>15</v>
      </c>
      <c r="B21" s="55" t="s">
        <v>57</v>
      </c>
      <c r="C21" s="61" t="s">
        <v>16</v>
      </c>
      <c r="D21" s="23" t="s">
        <v>7</v>
      </c>
      <c r="E21" s="12">
        <f t="shared" si="10"/>
        <v>80879.546000000002</v>
      </c>
      <c r="F21" s="12">
        <f>F23+F24+F25+F31</f>
        <v>12302.609999999999</v>
      </c>
      <c r="G21" s="12">
        <f t="shared" ref="G21:H21" si="17">G23+G24+G25+G31</f>
        <v>13485.125</v>
      </c>
      <c r="H21" s="12">
        <f t="shared" si="17"/>
        <v>13654.521000000001</v>
      </c>
      <c r="I21" s="12">
        <f t="shared" ref="I21:K21" si="18">I23+I24+I25+I31</f>
        <v>13812.43</v>
      </c>
      <c r="J21" s="12">
        <f t="shared" si="18"/>
        <v>13812.43</v>
      </c>
      <c r="K21" s="12">
        <f t="shared" si="18"/>
        <v>13812.43</v>
      </c>
    </row>
    <row r="22" spans="1:11" ht="25.5" x14ac:dyDescent="0.25">
      <c r="A22" s="56"/>
      <c r="B22" s="56"/>
      <c r="C22" s="61"/>
      <c r="D22" s="26" t="s">
        <v>8</v>
      </c>
      <c r="E22" s="12"/>
      <c r="F22" s="14"/>
      <c r="G22" s="14"/>
      <c r="H22" s="14"/>
      <c r="I22" s="14"/>
      <c r="J22" s="14"/>
      <c r="K22" s="14"/>
    </row>
    <row r="23" spans="1:11" x14ac:dyDescent="0.25">
      <c r="A23" s="56"/>
      <c r="B23" s="56"/>
      <c r="C23" s="61"/>
      <c r="D23" s="24" t="s">
        <v>9</v>
      </c>
      <c r="E23" s="12">
        <f t="shared" ref="E23:E25" si="19">F23+G23+H23+I23+J23+K23</f>
        <v>0</v>
      </c>
      <c r="F23" s="14"/>
      <c r="G23" s="14"/>
      <c r="H23" s="14"/>
      <c r="I23" s="14"/>
      <c r="J23" s="14"/>
      <c r="K23" s="14"/>
    </row>
    <row r="24" spans="1:11" x14ac:dyDescent="0.25">
      <c r="A24" s="56"/>
      <c r="B24" s="56"/>
      <c r="C24" s="61"/>
      <c r="D24" s="24" t="s">
        <v>10</v>
      </c>
      <c r="E24" s="12">
        <f t="shared" si="19"/>
        <v>0</v>
      </c>
      <c r="F24" s="14"/>
      <c r="G24" s="14"/>
      <c r="H24" s="14"/>
      <c r="I24" s="14"/>
      <c r="J24" s="14"/>
      <c r="K24" s="14"/>
    </row>
    <row r="25" spans="1:11" ht="38.25" x14ac:dyDescent="0.25">
      <c r="A25" s="56"/>
      <c r="B25" s="56"/>
      <c r="C25" s="61"/>
      <c r="D25" s="24" t="s">
        <v>11</v>
      </c>
      <c r="E25" s="12">
        <f t="shared" si="19"/>
        <v>79421.546000000002</v>
      </c>
      <c r="F25" s="14">
        <f>12195.085-135.475</f>
        <v>12059.609999999999</v>
      </c>
      <c r="G25" s="14">
        <v>13242.125</v>
      </c>
      <c r="H25" s="14">
        <v>13411.521000000001</v>
      </c>
      <c r="I25" s="14">
        <v>13569.43</v>
      </c>
      <c r="J25" s="14">
        <v>13569.43</v>
      </c>
      <c r="K25" s="14">
        <v>13569.43</v>
      </c>
    </row>
    <row r="26" spans="1:11" x14ac:dyDescent="0.25">
      <c r="A26" s="56"/>
      <c r="B26" s="56"/>
      <c r="C26" s="50" t="s">
        <v>17</v>
      </c>
      <c r="D26" s="50"/>
      <c r="E26" s="12"/>
      <c r="F26" s="14"/>
      <c r="G26" s="14"/>
      <c r="H26" s="14"/>
      <c r="I26" s="14"/>
      <c r="J26" s="14"/>
      <c r="K26" s="14"/>
    </row>
    <row r="27" spans="1:11" x14ac:dyDescent="0.25">
      <c r="A27" s="56"/>
      <c r="B27" s="56"/>
      <c r="C27" s="62" t="s">
        <v>18</v>
      </c>
      <c r="D27" s="62"/>
      <c r="E27" s="12">
        <f t="shared" ref="E27:E32" si="20">F27+G27+H27+I27+J27+K27</f>
        <v>12799.792000000001</v>
      </c>
      <c r="F27" s="14">
        <f>1160.297-135.475</f>
        <v>1024.8220000000001</v>
      </c>
      <c r="G27" s="14">
        <v>2354.9940000000001</v>
      </c>
      <c r="H27" s="14">
        <v>2354.9940000000001</v>
      </c>
      <c r="I27" s="14">
        <v>2354.9940000000001</v>
      </c>
      <c r="J27" s="14">
        <v>2354.9940000000001</v>
      </c>
      <c r="K27" s="14">
        <v>2354.9940000000001</v>
      </c>
    </row>
    <row r="28" spans="1:11" x14ac:dyDescent="0.25">
      <c r="A28" s="56"/>
      <c r="B28" s="56"/>
      <c r="C28" s="62" t="s">
        <v>19</v>
      </c>
      <c r="D28" s="62"/>
      <c r="E28" s="12">
        <f t="shared" si="20"/>
        <v>59306.498000000007</v>
      </c>
      <c r="F28" s="14">
        <v>9637.8979999999992</v>
      </c>
      <c r="G28" s="14">
        <v>9691.7000000000007</v>
      </c>
      <c r="H28" s="14">
        <v>9868</v>
      </c>
      <c r="I28" s="14">
        <v>10036.299999999999</v>
      </c>
      <c r="J28" s="14">
        <v>10036.299999999999</v>
      </c>
      <c r="K28" s="14">
        <v>10036.299999999999</v>
      </c>
    </row>
    <row r="29" spans="1:11" s="17" customFormat="1" ht="121.15" customHeight="1" x14ac:dyDescent="0.25">
      <c r="A29" s="56"/>
      <c r="B29" s="56"/>
      <c r="C29" s="63" t="s">
        <v>47</v>
      </c>
      <c r="D29" s="63"/>
      <c r="E29" s="30">
        <f t="shared" si="20"/>
        <v>4352.692</v>
      </c>
      <c r="F29" s="31">
        <v>705.27200000000005</v>
      </c>
      <c r="G29" s="31">
        <v>729.1</v>
      </c>
      <c r="H29" s="31">
        <v>731.02</v>
      </c>
      <c r="I29" s="31">
        <v>729.1</v>
      </c>
      <c r="J29" s="31">
        <v>729.1</v>
      </c>
      <c r="K29" s="31">
        <v>729.1</v>
      </c>
    </row>
    <row r="30" spans="1:11" s="17" customFormat="1" ht="69" customHeight="1" x14ac:dyDescent="0.25">
      <c r="A30" s="56"/>
      <c r="B30" s="56"/>
      <c r="C30" s="63" t="s">
        <v>46</v>
      </c>
      <c r="D30" s="63"/>
      <c r="E30" s="30">
        <f t="shared" si="20"/>
        <v>118</v>
      </c>
      <c r="F30" s="31">
        <v>33</v>
      </c>
      <c r="G30" s="31">
        <v>17</v>
      </c>
      <c r="H30" s="31">
        <v>17</v>
      </c>
      <c r="I30" s="31">
        <v>17</v>
      </c>
      <c r="J30" s="31">
        <v>17</v>
      </c>
      <c r="K30" s="31">
        <v>17</v>
      </c>
    </row>
    <row r="31" spans="1:11" x14ac:dyDescent="0.25">
      <c r="A31" s="57"/>
      <c r="B31" s="57"/>
      <c r="C31" s="21"/>
      <c r="D31" s="27" t="s">
        <v>12</v>
      </c>
      <c r="E31" s="12">
        <f t="shared" si="20"/>
        <v>1458</v>
      </c>
      <c r="F31" s="14">
        <v>243</v>
      </c>
      <c r="G31" s="14">
        <v>243</v>
      </c>
      <c r="H31" s="14">
        <v>243</v>
      </c>
      <c r="I31" s="14">
        <v>243</v>
      </c>
      <c r="J31" s="34">
        <f t="shared" ref="J31:K31" si="21">I31</f>
        <v>243</v>
      </c>
      <c r="K31" s="34">
        <f t="shared" si="21"/>
        <v>243</v>
      </c>
    </row>
    <row r="32" spans="1:11" s="8" customFormat="1" ht="14.45" customHeight="1" x14ac:dyDescent="0.25">
      <c r="A32" s="41" t="s">
        <v>20</v>
      </c>
      <c r="B32" s="41" t="s">
        <v>57</v>
      </c>
      <c r="C32" s="61" t="s">
        <v>51</v>
      </c>
      <c r="D32" s="23" t="s">
        <v>7</v>
      </c>
      <c r="E32" s="12">
        <f t="shared" si="20"/>
        <v>200</v>
      </c>
      <c r="F32" s="12">
        <f>F34+F35+F36+F39</f>
        <v>200</v>
      </c>
      <c r="G32" s="12">
        <f t="shared" ref="G32:H32" si="22">G34+G35+G36+G39</f>
        <v>0</v>
      </c>
      <c r="H32" s="12">
        <f t="shared" si="22"/>
        <v>0</v>
      </c>
      <c r="I32" s="12">
        <f t="shared" ref="I32:K32" si="23">I34+I35+I36+I39</f>
        <v>0</v>
      </c>
      <c r="J32" s="12">
        <f t="shared" si="23"/>
        <v>0</v>
      </c>
      <c r="K32" s="12">
        <f t="shared" si="23"/>
        <v>0</v>
      </c>
    </row>
    <row r="33" spans="1:11" ht="25.5" x14ac:dyDescent="0.25">
      <c r="A33" s="42"/>
      <c r="B33" s="42"/>
      <c r="C33" s="61"/>
      <c r="D33" s="26" t="s">
        <v>8</v>
      </c>
      <c r="E33" s="12"/>
      <c r="F33" s="14"/>
      <c r="G33" s="14"/>
      <c r="H33" s="14"/>
      <c r="I33" s="14"/>
      <c r="J33" s="14"/>
      <c r="K33" s="14"/>
    </row>
    <row r="34" spans="1:11" x14ac:dyDescent="0.25">
      <c r="A34" s="42"/>
      <c r="B34" s="42"/>
      <c r="C34" s="61"/>
      <c r="D34" s="24" t="s">
        <v>9</v>
      </c>
      <c r="E34" s="12">
        <f t="shared" ref="E34:E36" si="24">F34+G34+H34+I34+J34+K34</f>
        <v>0</v>
      </c>
      <c r="F34" s="12">
        <f t="shared" ref="F34:H69" si="25">G34+H34+I34</f>
        <v>0</v>
      </c>
      <c r="G34" s="12">
        <f t="shared" si="25"/>
        <v>0</v>
      </c>
      <c r="H34" s="12">
        <f t="shared" si="25"/>
        <v>0</v>
      </c>
      <c r="I34" s="12">
        <f t="shared" ref="I34:I36" si="26">J34+K34+L34</f>
        <v>0</v>
      </c>
      <c r="J34" s="12">
        <f t="shared" ref="J34:J36" si="27">K34+L34+M34</f>
        <v>0</v>
      </c>
      <c r="K34" s="12">
        <f t="shared" ref="K34:K36" si="28">L34+M34+N34</f>
        <v>0</v>
      </c>
    </row>
    <row r="35" spans="1:11" x14ac:dyDescent="0.25">
      <c r="A35" s="42"/>
      <c r="B35" s="42"/>
      <c r="C35" s="61"/>
      <c r="D35" s="24" t="s">
        <v>10</v>
      </c>
      <c r="E35" s="12">
        <f t="shared" si="24"/>
        <v>0</v>
      </c>
      <c r="F35" s="12">
        <f t="shared" si="25"/>
        <v>0</v>
      </c>
      <c r="G35" s="12">
        <f t="shared" si="25"/>
        <v>0</v>
      </c>
      <c r="H35" s="12">
        <f t="shared" si="25"/>
        <v>0</v>
      </c>
      <c r="I35" s="12">
        <f t="shared" si="26"/>
        <v>0</v>
      </c>
      <c r="J35" s="12">
        <f t="shared" si="27"/>
        <v>0</v>
      </c>
      <c r="K35" s="12">
        <f t="shared" si="28"/>
        <v>0</v>
      </c>
    </row>
    <row r="36" spans="1:11" ht="38.25" x14ac:dyDescent="0.25">
      <c r="A36" s="42"/>
      <c r="B36" s="42"/>
      <c r="C36" s="61"/>
      <c r="D36" s="24" t="s">
        <v>11</v>
      </c>
      <c r="E36" s="12">
        <f t="shared" si="24"/>
        <v>200</v>
      </c>
      <c r="F36" s="12">
        <v>200</v>
      </c>
      <c r="G36" s="12">
        <f t="shared" si="25"/>
        <v>0</v>
      </c>
      <c r="H36" s="12">
        <f t="shared" si="25"/>
        <v>0</v>
      </c>
      <c r="I36" s="12">
        <f t="shared" si="26"/>
        <v>0</v>
      </c>
      <c r="J36" s="12">
        <f t="shared" si="27"/>
        <v>0</v>
      </c>
      <c r="K36" s="12">
        <f t="shared" si="28"/>
        <v>0</v>
      </c>
    </row>
    <row r="37" spans="1:11" x14ac:dyDescent="0.25">
      <c r="A37" s="42"/>
      <c r="B37" s="42"/>
      <c r="C37" s="50" t="s">
        <v>17</v>
      </c>
      <c r="D37" s="50"/>
      <c r="E37" s="12"/>
      <c r="F37" s="14"/>
      <c r="G37" s="14"/>
      <c r="H37" s="14"/>
      <c r="I37" s="14"/>
      <c r="J37" s="14"/>
      <c r="K37" s="14"/>
    </row>
    <row r="38" spans="1:11" s="20" customFormat="1" ht="29.45" customHeight="1" x14ac:dyDescent="0.25">
      <c r="A38" s="42"/>
      <c r="B38" s="42"/>
      <c r="C38" s="51" t="s">
        <v>62</v>
      </c>
      <c r="D38" s="51"/>
      <c r="E38" s="13">
        <f t="shared" ref="E38:E40" si="29">F38+G38+H38+I38+J38+K38</f>
        <v>200</v>
      </c>
      <c r="F38" s="19">
        <v>200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</row>
    <row r="39" spans="1:11" x14ac:dyDescent="0.25">
      <c r="A39" s="43"/>
      <c r="B39" s="43"/>
      <c r="C39" s="21"/>
      <c r="D39" s="27" t="s">
        <v>12</v>
      </c>
      <c r="E39" s="12">
        <f t="shared" si="29"/>
        <v>0</v>
      </c>
      <c r="F39" s="12">
        <f t="shared" si="25"/>
        <v>0</v>
      </c>
      <c r="G39" s="12">
        <f t="shared" si="25"/>
        <v>0</v>
      </c>
      <c r="H39" s="12">
        <f t="shared" si="25"/>
        <v>0</v>
      </c>
      <c r="I39" s="12">
        <f t="shared" ref="I39" si="30">J39+K39+L39</f>
        <v>0</v>
      </c>
      <c r="J39" s="12">
        <f t="shared" ref="J39" si="31">K39+L39+M39</f>
        <v>0</v>
      </c>
      <c r="K39" s="12">
        <f t="shared" ref="K39" si="32">L39+M39+N39</f>
        <v>0</v>
      </c>
    </row>
    <row r="40" spans="1:11" s="17" customFormat="1" ht="18.600000000000001" customHeight="1" x14ac:dyDescent="0.25">
      <c r="A40" s="58" t="s">
        <v>43</v>
      </c>
      <c r="B40" s="55" t="s">
        <v>57</v>
      </c>
      <c r="C40" s="70" t="s">
        <v>52</v>
      </c>
      <c r="D40" s="32" t="s">
        <v>7</v>
      </c>
      <c r="E40" s="33">
        <f t="shared" si="29"/>
        <v>146.583</v>
      </c>
      <c r="F40" s="33">
        <f>F42+F43+F44+F47</f>
        <v>146.583</v>
      </c>
      <c r="G40" s="33">
        <f>G42+G43+G44+G47</f>
        <v>0</v>
      </c>
      <c r="H40" s="33">
        <f>H42+H43+H44+H47</f>
        <v>0</v>
      </c>
      <c r="I40" s="33">
        <f t="shared" ref="I40:K40" si="33">I42+I43+I44+I47</f>
        <v>0</v>
      </c>
      <c r="J40" s="33">
        <f t="shared" si="33"/>
        <v>0</v>
      </c>
      <c r="K40" s="33">
        <f t="shared" si="33"/>
        <v>0</v>
      </c>
    </row>
    <row r="41" spans="1:11" s="17" customFormat="1" ht="25.5" x14ac:dyDescent="0.25">
      <c r="A41" s="59"/>
      <c r="B41" s="56"/>
      <c r="C41" s="70"/>
      <c r="D41" s="26" t="s">
        <v>8</v>
      </c>
      <c r="E41" s="33"/>
      <c r="F41" s="34"/>
      <c r="G41" s="34"/>
      <c r="H41" s="34"/>
      <c r="I41" s="34"/>
      <c r="J41" s="34"/>
      <c r="K41" s="34"/>
    </row>
    <row r="42" spans="1:11" s="17" customFormat="1" ht="18.600000000000001" customHeight="1" x14ac:dyDescent="0.25">
      <c r="A42" s="59"/>
      <c r="B42" s="56"/>
      <c r="C42" s="70"/>
      <c r="D42" s="35" t="s">
        <v>9</v>
      </c>
      <c r="E42" s="33">
        <f t="shared" ref="E42:E44" si="34">F42+G42+H42+I42+J42+K42</f>
        <v>0</v>
      </c>
      <c r="F42" s="12">
        <f t="shared" si="25"/>
        <v>0</v>
      </c>
      <c r="G42" s="12">
        <f t="shared" si="25"/>
        <v>0</v>
      </c>
      <c r="H42" s="12">
        <f t="shared" si="25"/>
        <v>0</v>
      </c>
      <c r="I42" s="12">
        <f t="shared" ref="I42:I43" si="35">J42+K42+L42</f>
        <v>0</v>
      </c>
      <c r="J42" s="12">
        <f t="shared" ref="J42:J43" si="36">K42+L42+M42</f>
        <v>0</v>
      </c>
      <c r="K42" s="12">
        <f t="shared" ref="K42:K43" si="37">L42+M42+N42</f>
        <v>0</v>
      </c>
    </row>
    <row r="43" spans="1:11" s="17" customFormat="1" ht="30" x14ac:dyDescent="0.25">
      <c r="A43" s="59"/>
      <c r="B43" s="56"/>
      <c r="C43" s="70"/>
      <c r="D43" s="35" t="s">
        <v>10</v>
      </c>
      <c r="E43" s="33">
        <f t="shared" si="34"/>
        <v>0</v>
      </c>
      <c r="F43" s="12">
        <f t="shared" si="25"/>
        <v>0</v>
      </c>
      <c r="G43" s="12">
        <f t="shared" si="25"/>
        <v>0</v>
      </c>
      <c r="H43" s="12">
        <f t="shared" si="25"/>
        <v>0</v>
      </c>
      <c r="I43" s="12">
        <f t="shared" si="35"/>
        <v>0</v>
      </c>
      <c r="J43" s="12">
        <f t="shared" si="36"/>
        <v>0</v>
      </c>
      <c r="K43" s="12">
        <f t="shared" si="37"/>
        <v>0</v>
      </c>
    </row>
    <row r="44" spans="1:11" s="17" customFormat="1" ht="45" x14ac:dyDescent="0.25">
      <c r="A44" s="59"/>
      <c r="B44" s="56"/>
      <c r="C44" s="70"/>
      <c r="D44" s="35" t="s">
        <v>44</v>
      </c>
      <c r="E44" s="33">
        <f t="shared" si="34"/>
        <v>146.583</v>
      </c>
      <c r="F44" s="34">
        <f>F46</f>
        <v>146.583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</row>
    <row r="45" spans="1:11" x14ac:dyDescent="0.25">
      <c r="A45" s="59"/>
      <c r="B45" s="56"/>
      <c r="C45" s="50" t="s">
        <v>17</v>
      </c>
      <c r="D45" s="50"/>
      <c r="E45" s="12"/>
      <c r="F45" s="14"/>
      <c r="G45" s="14"/>
      <c r="H45" s="14"/>
      <c r="I45" s="14"/>
      <c r="J45" s="14"/>
      <c r="K45" s="14"/>
    </row>
    <row r="46" spans="1:11" s="20" customFormat="1" ht="139.5" customHeight="1" x14ac:dyDescent="0.25">
      <c r="A46" s="59"/>
      <c r="B46" s="56"/>
      <c r="C46" s="51" t="s">
        <v>63</v>
      </c>
      <c r="D46" s="51"/>
      <c r="E46" s="13">
        <f t="shared" ref="E46:E48" si="38">F46+G46+H46+I46+J46+K46</f>
        <v>146.583</v>
      </c>
      <c r="F46" s="19">
        <v>146.583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</row>
    <row r="47" spans="1:11" ht="14.45" customHeight="1" x14ac:dyDescent="0.25">
      <c r="A47" s="60"/>
      <c r="B47" s="57"/>
      <c r="C47" s="36"/>
      <c r="D47" s="27" t="s">
        <v>12</v>
      </c>
      <c r="E47" s="12">
        <f t="shared" si="38"/>
        <v>0</v>
      </c>
      <c r="F47" s="12">
        <f t="shared" si="25"/>
        <v>0</v>
      </c>
      <c r="G47" s="12">
        <f t="shared" si="25"/>
        <v>0</v>
      </c>
      <c r="H47" s="12">
        <f t="shared" si="25"/>
        <v>0</v>
      </c>
      <c r="I47" s="12">
        <f t="shared" ref="I47" si="39">J47+K47+L47</f>
        <v>0</v>
      </c>
      <c r="J47" s="12">
        <f t="shared" ref="J47" si="40">K47+L47+M47</f>
        <v>0</v>
      </c>
      <c r="K47" s="12">
        <f t="shared" ref="K47" si="41">L47+M47+N47</f>
        <v>0</v>
      </c>
    </row>
    <row r="48" spans="1:11" s="17" customFormat="1" ht="18.600000000000001" customHeight="1" x14ac:dyDescent="0.25">
      <c r="A48" s="81" t="s">
        <v>45</v>
      </c>
      <c r="B48" s="82" t="s">
        <v>57</v>
      </c>
      <c r="C48" s="70" t="s">
        <v>48</v>
      </c>
      <c r="D48" s="32" t="s">
        <v>7</v>
      </c>
      <c r="E48" s="33">
        <f t="shared" si="38"/>
        <v>0</v>
      </c>
      <c r="F48" s="33">
        <f>F50+F51+F52+F53</f>
        <v>0</v>
      </c>
      <c r="G48" s="33">
        <f>G50+G51+G52+G53</f>
        <v>0</v>
      </c>
      <c r="H48" s="33">
        <f>H50+H51+H52+H53</f>
        <v>0</v>
      </c>
      <c r="I48" s="33">
        <f t="shared" ref="I48:K48" si="42">I50+I51+I52+I53</f>
        <v>0</v>
      </c>
      <c r="J48" s="33">
        <f t="shared" si="42"/>
        <v>0</v>
      </c>
      <c r="K48" s="33">
        <f t="shared" si="42"/>
        <v>0</v>
      </c>
    </row>
    <row r="49" spans="1:11" s="17" customFormat="1" ht="25.5" x14ac:dyDescent="0.25">
      <c r="A49" s="81"/>
      <c r="B49" s="82"/>
      <c r="C49" s="70"/>
      <c r="D49" s="26" t="s">
        <v>8</v>
      </c>
      <c r="E49" s="33"/>
      <c r="F49" s="34"/>
      <c r="G49" s="34"/>
      <c r="H49" s="34"/>
      <c r="I49" s="34"/>
      <c r="J49" s="34"/>
      <c r="K49" s="34"/>
    </row>
    <row r="50" spans="1:11" s="17" customFormat="1" ht="18.600000000000001" customHeight="1" x14ac:dyDescent="0.25">
      <c r="A50" s="81"/>
      <c r="B50" s="82"/>
      <c r="C50" s="70"/>
      <c r="D50" s="35" t="s">
        <v>9</v>
      </c>
      <c r="E50" s="12">
        <f t="shared" ref="E50:E54" si="43">F50+G50+H50+I50+J50+K50</f>
        <v>0</v>
      </c>
      <c r="F50" s="12">
        <f t="shared" si="25"/>
        <v>0</v>
      </c>
      <c r="G50" s="12">
        <f t="shared" si="25"/>
        <v>0</v>
      </c>
      <c r="H50" s="12">
        <f t="shared" si="25"/>
        <v>0</v>
      </c>
      <c r="I50" s="12">
        <f t="shared" ref="I50:I51" si="44">J50+K50+L50</f>
        <v>0</v>
      </c>
      <c r="J50" s="12">
        <f t="shared" ref="J50:J51" si="45">K50+L50+M50</f>
        <v>0</v>
      </c>
      <c r="K50" s="12">
        <f t="shared" ref="K50:K51" si="46">L50+M50+N50</f>
        <v>0</v>
      </c>
    </row>
    <row r="51" spans="1:11" s="17" customFormat="1" ht="30" x14ac:dyDescent="0.25">
      <c r="A51" s="81"/>
      <c r="B51" s="82"/>
      <c r="C51" s="70"/>
      <c r="D51" s="35" t="s">
        <v>10</v>
      </c>
      <c r="E51" s="12">
        <f t="shared" si="43"/>
        <v>0</v>
      </c>
      <c r="F51" s="12">
        <f t="shared" si="25"/>
        <v>0</v>
      </c>
      <c r="G51" s="12">
        <f t="shared" si="25"/>
        <v>0</v>
      </c>
      <c r="H51" s="12">
        <f t="shared" si="25"/>
        <v>0</v>
      </c>
      <c r="I51" s="12">
        <f t="shared" si="44"/>
        <v>0</v>
      </c>
      <c r="J51" s="12">
        <f t="shared" si="45"/>
        <v>0</v>
      </c>
      <c r="K51" s="12">
        <f t="shared" si="46"/>
        <v>0</v>
      </c>
    </row>
    <row r="52" spans="1:11" s="17" customFormat="1" ht="45" x14ac:dyDescent="0.25">
      <c r="A52" s="81"/>
      <c r="B52" s="82"/>
      <c r="C52" s="70"/>
      <c r="D52" s="35" t="s">
        <v>44</v>
      </c>
      <c r="E52" s="12">
        <f t="shared" si="43"/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</row>
    <row r="53" spans="1:11" ht="14.45" customHeight="1" x14ac:dyDescent="0.25">
      <c r="A53" s="81"/>
      <c r="B53" s="82"/>
      <c r="C53" s="70"/>
      <c r="D53" s="27" t="s">
        <v>12</v>
      </c>
      <c r="E53" s="12">
        <f t="shared" si="43"/>
        <v>0</v>
      </c>
      <c r="F53" s="14"/>
      <c r="G53" s="14"/>
      <c r="H53" s="14"/>
      <c r="I53" s="14"/>
      <c r="J53" s="14"/>
      <c r="K53" s="14"/>
    </row>
    <row r="54" spans="1:11" s="9" customFormat="1" ht="14.45" customHeight="1" x14ac:dyDescent="0.25">
      <c r="A54" s="71" t="s">
        <v>21</v>
      </c>
      <c r="B54" s="71" t="s">
        <v>59</v>
      </c>
      <c r="C54" s="71" t="s">
        <v>22</v>
      </c>
      <c r="D54" s="25" t="s">
        <v>7</v>
      </c>
      <c r="E54" s="12">
        <f t="shared" si="43"/>
        <v>818.74799999999993</v>
      </c>
      <c r="F54" s="13">
        <f>F56+F57+F58+F59</f>
        <v>136.458</v>
      </c>
      <c r="G54" s="13">
        <f t="shared" ref="G54:H54" si="47">G56+G57+G58+G59</f>
        <v>136.458</v>
      </c>
      <c r="H54" s="13">
        <f t="shared" si="47"/>
        <v>136.458</v>
      </c>
      <c r="I54" s="13">
        <f t="shared" ref="I54:K54" si="48">I56+I57+I58+I59</f>
        <v>136.458</v>
      </c>
      <c r="J54" s="13">
        <f t="shared" si="48"/>
        <v>136.458</v>
      </c>
      <c r="K54" s="13">
        <f t="shared" si="48"/>
        <v>136.458</v>
      </c>
    </row>
    <row r="55" spans="1:11" s="9" customFormat="1" ht="25.5" x14ac:dyDescent="0.25">
      <c r="A55" s="72"/>
      <c r="B55" s="72"/>
      <c r="C55" s="72"/>
      <c r="D55" s="26" t="s">
        <v>8</v>
      </c>
      <c r="E55" s="13"/>
      <c r="F55" s="13"/>
      <c r="G55" s="13"/>
      <c r="H55" s="13"/>
      <c r="I55" s="13"/>
      <c r="J55" s="13"/>
      <c r="K55" s="13"/>
    </row>
    <row r="56" spans="1:11" s="9" customFormat="1" x14ac:dyDescent="0.25">
      <c r="A56" s="72"/>
      <c r="B56" s="72"/>
      <c r="C56" s="72"/>
      <c r="D56" s="25" t="s">
        <v>9</v>
      </c>
      <c r="E56" s="13">
        <f t="shared" ref="E56:E60" si="49">F56+G56+H56+I56+J56+K56</f>
        <v>0</v>
      </c>
      <c r="F56" s="13">
        <f>F62+F68+F74</f>
        <v>0</v>
      </c>
      <c r="G56" s="13">
        <f t="shared" ref="G56:H56" si="50">G62+G68+G74</f>
        <v>0</v>
      </c>
      <c r="H56" s="13">
        <f t="shared" si="50"/>
        <v>0</v>
      </c>
      <c r="I56" s="13">
        <f t="shared" ref="I56:K56" si="51">I62+I68+I74</f>
        <v>0</v>
      </c>
      <c r="J56" s="13">
        <f t="shared" si="51"/>
        <v>0</v>
      </c>
      <c r="K56" s="13">
        <f t="shared" si="51"/>
        <v>0</v>
      </c>
    </row>
    <row r="57" spans="1:11" s="9" customFormat="1" x14ac:dyDescent="0.25">
      <c r="A57" s="72"/>
      <c r="B57" s="72"/>
      <c r="C57" s="72"/>
      <c r="D57" s="25" t="s">
        <v>10</v>
      </c>
      <c r="E57" s="13">
        <f t="shared" si="49"/>
        <v>0</v>
      </c>
      <c r="F57" s="13">
        <f t="shared" ref="F57:H57" si="52">F63+F69+F75</f>
        <v>0</v>
      </c>
      <c r="G57" s="13">
        <f t="shared" si="52"/>
        <v>0</v>
      </c>
      <c r="H57" s="13">
        <f t="shared" si="52"/>
        <v>0</v>
      </c>
      <c r="I57" s="13">
        <f t="shared" ref="I57:K57" si="53">I63+I69+I75</f>
        <v>0</v>
      </c>
      <c r="J57" s="13">
        <f t="shared" si="53"/>
        <v>0</v>
      </c>
      <c r="K57" s="13">
        <f t="shared" si="53"/>
        <v>0</v>
      </c>
    </row>
    <row r="58" spans="1:11" s="9" customFormat="1" ht="40.5" x14ac:dyDescent="0.25">
      <c r="A58" s="72"/>
      <c r="B58" s="72"/>
      <c r="C58" s="72"/>
      <c r="D58" s="25" t="s">
        <v>39</v>
      </c>
      <c r="E58" s="13">
        <f t="shared" si="49"/>
        <v>818.74799999999993</v>
      </c>
      <c r="F58" s="13">
        <f t="shared" ref="F58:H58" si="54">F64+F70+F76</f>
        <v>136.458</v>
      </c>
      <c r="G58" s="13">
        <f t="shared" si="54"/>
        <v>136.458</v>
      </c>
      <c r="H58" s="13">
        <f t="shared" si="54"/>
        <v>136.458</v>
      </c>
      <c r="I58" s="13">
        <f t="shared" ref="I58:K58" si="55">I64+I70+I76</f>
        <v>136.458</v>
      </c>
      <c r="J58" s="13">
        <f t="shared" si="55"/>
        <v>136.458</v>
      </c>
      <c r="K58" s="13">
        <f t="shared" si="55"/>
        <v>136.458</v>
      </c>
    </row>
    <row r="59" spans="1:11" s="9" customFormat="1" x14ac:dyDescent="0.25">
      <c r="A59" s="73"/>
      <c r="B59" s="73"/>
      <c r="C59" s="73"/>
      <c r="D59" s="28" t="s">
        <v>12</v>
      </c>
      <c r="E59" s="13">
        <f t="shared" si="49"/>
        <v>0</v>
      </c>
      <c r="F59" s="13">
        <f t="shared" ref="F59:H59" si="56">F65+F71+F77</f>
        <v>0</v>
      </c>
      <c r="G59" s="13">
        <f t="shared" si="56"/>
        <v>0</v>
      </c>
      <c r="H59" s="13">
        <f t="shared" si="56"/>
        <v>0</v>
      </c>
      <c r="I59" s="13">
        <f t="shared" ref="I59:K59" si="57">I65+I71+I77</f>
        <v>0</v>
      </c>
      <c r="J59" s="13">
        <f t="shared" si="57"/>
        <v>0</v>
      </c>
      <c r="K59" s="13">
        <f t="shared" si="57"/>
        <v>0</v>
      </c>
    </row>
    <row r="60" spans="1:11" s="8" customFormat="1" x14ac:dyDescent="0.25">
      <c r="A60" s="74" t="s">
        <v>24</v>
      </c>
      <c r="B60" s="79" t="s">
        <v>59</v>
      </c>
      <c r="C60" s="80" t="s">
        <v>25</v>
      </c>
      <c r="D60" s="23" t="s">
        <v>7</v>
      </c>
      <c r="E60" s="12">
        <f t="shared" si="49"/>
        <v>818.74799999999993</v>
      </c>
      <c r="F60" s="12">
        <f>F62+F63+F64+F65</f>
        <v>136.458</v>
      </c>
      <c r="G60" s="12">
        <f t="shared" ref="G60:H60" si="58">G62+G63+G64+G65</f>
        <v>136.458</v>
      </c>
      <c r="H60" s="12">
        <f t="shared" si="58"/>
        <v>136.458</v>
      </c>
      <c r="I60" s="12">
        <f t="shared" ref="I60:K60" si="59">I62+I63+I64+I65</f>
        <v>136.458</v>
      </c>
      <c r="J60" s="12">
        <f t="shared" si="59"/>
        <v>136.458</v>
      </c>
      <c r="K60" s="12">
        <f t="shared" si="59"/>
        <v>136.458</v>
      </c>
    </row>
    <row r="61" spans="1:11" ht="25.5" x14ac:dyDescent="0.25">
      <c r="A61" s="74"/>
      <c r="B61" s="79"/>
      <c r="C61" s="80"/>
      <c r="D61" s="26" t="s">
        <v>8</v>
      </c>
      <c r="E61" s="12"/>
      <c r="F61" s="14"/>
      <c r="G61" s="14"/>
      <c r="H61" s="14"/>
      <c r="I61" s="14"/>
      <c r="J61" s="14"/>
      <c r="K61" s="14"/>
    </row>
    <row r="62" spans="1:11" x14ac:dyDescent="0.25">
      <c r="A62" s="74"/>
      <c r="B62" s="79"/>
      <c r="C62" s="80"/>
      <c r="D62" s="24" t="s">
        <v>9</v>
      </c>
      <c r="E62" s="12">
        <f t="shared" ref="E62:E66" si="60">F62+G62+H62+I62+J62+K62</f>
        <v>0</v>
      </c>
      <c r="F62" s="12">
        <f t="shared" si="25"/>
        <v>0</v>
      </c>
      <c r="G62" s="12">
        <f t="shared" si="25"/>
        <v>0</v>
      </c>
      <c r="H62" s="12">
        <f t="shared" si="25"/>
        <v>0</v>
      </c>
      <c r="I62" s="12">
        <f t="shared" ref="I62:I63" si="61">J62+K62+L62</f>
        <v>0</v>
      </c>
      <c r="J62" s="12">
        <f t="shared" ref="J62:J63" si="62">K62+L62+M62</f>
        <v>0</v>
      </c>
      <c r="K62" s="12">
        <f t="shared" ref="K62:K63" si="63">L62+M62+N62</f>
        <v>0</v>
      </c>
    </row>
    <row r="63" spans="1:11" x14ac:dyDescent="0.25">
      <c r="A63" s="74"/>
      <c r="B63" s="79"/>
      <c r="C63" s="80"/>
      <c r="D63" s="24" t="s">
        <v>10</v>
      </c>
      <c r="E63" s="12">
        <f t="shared" si="60"/>
        <v>0</v>
      </c>
      <c r="F63" s="12">
        <f t="shared" si="25"/>
        <v>0</v>
      </c>
      <c r="G63" s="12">
        <f t="shared" si="25"/>
        <v>0</v>
      </c>
      <c r="H63" s="12">
        <f t="shared" si="25"/>
        <v>0</v>
      </c>
      <c r="I63" s="12">
        <f t="shared" si="61"/>
        <v>0</v>
      </c>
      <c r="J63" s="12">
        <f t="shared" si="62"/>
        <v>0</v>
      </c>
      <c r="K63" s="12">
        <f t="shared" si="63"/>
        <v>0</v>
      </c>
    </row>
    <row r="64" spans="1:11" ht="38.25" x14ac:dyDescent="0.25">
      <c r="A64" s="74"/>
      <c r="B64" s="79"/>
      <c r="C64" s="80"/>
      <c r="D64" s="24" t="s">
        <v>23</v>
      </c>
      <c r="E64" s="16">
        <f t="shared" si="60"/>
        <v>818.74799999999993</v>
      </c>
      <c r="F64" s="15">
        <v>136.458</v>
      </c>
      <c r="G64" s="15">
        <v>136.458</v>
      </c>
      <c r="H64" s="15">
        <v>136.458</v>
      </c>
      <c r="I64" s="15">
        <v>136.458</v>
      </c>
      <c r="J64" s="15">
        <v>136.458</v>
      </c>
      <c r="K64" s="15">
        <v>136.458</v>
      </c>
    </row>
    <row r="65" spans="1:11" x14ac:dyDescent="0.25">
      <c r="A65" s="74"/>
      <c r="B65" s="79"/>
      <c r="C65" s="80"/>
      <c r="D65" s="27" t="s">
        <v>12</v>
      </c>
      <c r="E65" s="16">
        <f t="shared" si="60"/>
        <v>0</v>
      </c>
      <c r="F65" s="15"/>
      <c r="G65" s="15"/>
      <c r="H65" s="15"/>
      <c r="I65" s="15"/>
      <c r="J65" s="15"/>
      <c r="K65" s="15"/>
    </row>
    <row r="66" spans="1:11" s="8" customFormat="1" x14ac:dyDescent="0.25">
      <c r="A66" s="74" t="s">
        <v>26</v>
      </c>
      <c r="B66" s="79" t="s">
        <v>59</v>
      </c>
      <c r="C66" s="80" t="s">
        <v>27</v>
      </c>
      <c r="D66" s="23" t="s">
        <v>7</v>
      </c>
      <c r="E66" s="16">
        <f t="shared" si="60"/>
        <v>0</v>
      </c>
      <c r="F66" s="16">
        <f>F68+F69+F70+F71</f>
        <v>0</v>
      </c>
      <c r="G66" s="16">
        <f t="shared" ref="G66:H66" si="64">G68+G69+G70+G71</f>
        <v>0</v>
      </c>
      <c r="H66" s="16">
        <f t="shared" si="64"/>
        <v>0</v>
      </c>
      <c r="I66" s="16">
        <f t="shared" ref="I66:K66" si="65">I68+I69+I70+I71</f>
        <v>0</v>
      </c>
      <c r="J66" s="16">
        <f t="shared" si="65"/>
        <v>0</v>
      </c>
      <c r="K66" s="16">
        <f t="shared" si="65"/>
        <v>0</v>
      </c>
    </row>
    <row r="67" spans="1:11" ht="25.5" x14ac:dyDescent="0.25">
      <c r="A67" s="74"/>
      <c r="B67" s="79"/>
      <c r="C67" s="80"/>
      <c r="D67" s="26" t="s">
        <v>8</v>
      </c>
      <c r="E67" s="16"/>
      <c r="F67" s="15"/>
      <c r="G67" s="15"/>
      <c r="H67" s="15"/>
      <c r="I67" s="15"/>
      <c r="J67" s="15"/>
      <c r="K67" s="15"/>
    </row>
    <row r="68" spans="1:11" x14ac:dyDescent="0.25">
      <c r="A68" s="74"/>
      <c r="B68" s="79"/>
      <c r="C68" s="80"/>
      <c r="D68" s="24" t="s">
        <v>9</v>
      </c>
      <c r="E68" s="16">
        <f t="shared" ref="E68:E72" si="66">F68+G68+H68+I68+J68+K68</f>
        <v>0</v>
      </c>
      <c r="F68" s="12">
        <f t="shared" si="25"/>
        <v>0</v>
      </c>
      <c r="G68" s="12">
        <f t="shared" si="25"/>
        <v>0</v>
      </c>
      <c r="H68" s="12">
        <f t="shared" si="25"/>
        <v>0</v>
      </c>
      <c r="I68" s="12">
        <f t="shared" ref="I68:I69" si="67">J68+K68+L68</f>
        <v>0</v>
      </c>
      <c r="J68" s="12">
        <f t="shared" ref="J68:J69" si="68">K68+L68+M68</f>
        <v>0</v>
      </c>
      <c r="K68" s="12">
        <f t="shared" ref="K68:K69" si="69">L68+M68+N68</f>
        <v>0</v>
      </c>
    </row>
    <row r="69" spans="1:11" x14ac:dyDescent="0.25">
      <c r="A69" s="74"/>
      <c r="B69" s="79"/>
      <c r="C69" s="80"/>
      <c r="D69" s="24" t="s">
        <v>10</v>
      </c>
      <c r="E69" s="16">
        <f t="shared" si="66"/>
        <v>0</v>
      </c>
      <c r="F69" s="12">
        <f t="shared" si="25"/>
        <v>0</v>
      </c>
      <c r="G69" s="12">
        <f t="shared" si="25"/>
        <v>0</v>
      </c>
      <c r="H69" s="12">
        <f t="shared" si="25"/>
        <v>0</v>
      </c>
      <c r="I69" s="12">
        <f t="shared" si="67"/>
        <v>0</v>
      </c>
      <c r="J69" s="12">
        <f t="shared" si="68"/>
        <v>0</v>
      </c>
      <c r="K69" s="12">
        <f t="shared" si="69"/>
        <v>0</v>
      </c>
    </row>
    <row r="70" spans="1:11" ht="38.25" x14ac:dyDescent="0.25">
      <c r="A70" s="74"/>
      <c r="B70" s="79"/>
      <c r="C70" s="80"/>
      <c r="D70" s="24" t="s">
        <v>23</v>
      </c>
      <c r="E70" s="16">
        <f t="shared" si="66"/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</row>
    <row r="71" spans="1:11" x14ac:dyDescent="0.25">
      <c r="A71" s="74"/>
      <c r="B71" s="79"/>
      <c r="C71" s="80"/>
      <c r="D71" s="27" t="s">
        <v>12</v>
      </c>
      <c r="E71" s="12">
        <f t="shared" si="66"/>
        <v>0</v>
      </c>
      <c r="F71" s="14"/>
      <c r="G71" s="14"/>
      <c r="H71" s="14"/>
      <c r="I71" s="14"/>
      <c r="J71" s="14"/>
      <c r="K71" s="14"/>
    </row>
    <row r="72" spans="1:11" s="8" customFormat="1" ht="19.899999999999999" customHeight="1" x14ac:dyDescent="0.25">
      <c r="A72" s="67" t="s">
        <v>54</v>
      </c>
      <c r="B72" s="55" t="s">
        <v>59</v>
      </c>
      <c r="C72" s="67" t="s">
        <v>53</v>
      </c>
      <c r="D72" s="23" t="s">
        <v>7</v>
      </c>
      <c r="E72" s="12">
        <f t="shared" si="66"/>
        <v>0</v>
      </c>
      <c r="F72" s="12">
        <f>F74+F75+F76+F77</f>
        <v>0</v>
      </c>
      <c r="G72" s="12">
        <f>G74+G75+G76+G77</f>
        <v>0</v>
      </c>
      <c r="H72" s="12">
        <f>H74+H75+H76+H77</f>
        <v>0</v>
      </c>
      <c r="I72" s="12">
        <f t="shared" ref="I72:K72" si="70">I74+I75+I76+I77</f>
        <v>0</v>
      </c>
      <c r="J72" s="12">
        <f t="shared" si="70"/>
        <v>0</v>
      </c>
      <c r="K72" s="12">
        <f t="shared" si="70"/>
        <v>0</v>
      </c>
    </row>
    <row r="73" spans="1:11" ht="25.5" x14ac:dyDescent="0.25">
      <c r="A73" s="68"/>
      <c r="B73" s="56"/>
      <c r="C73" s="68"/>
      <c r="D73" s="26" t="s">
        <v>8</v>
      </c>
      <c r="E73" s="12"/>
      <c r="F73" s="14"/>
      <c r="G73" s="14"/>
      <c r="H73" s="14"/>
      <c r="I73" s="14"/>
      <c r="J73" s="14"/>
      <c r="K73" s="14"/>
    </row>
    <row r="74" spans="1:11" ht="17.45" customHeight="1" x14ac:dyDescent="0.25">
      <c r="A74" s="68"/>
      <c r="B74" s="56"/>
      <c r="C74" s="68"/>
      <c r="D74" s="24" t="s">
        <v>9</v>
      </c>
      <c r="E74" s="12">
        <f t="shared" ref="E74:E78" si="71">F74+G74+H74+I74+J74+K74</f>
        <v>0</v>
      </c>
      <c r="F74" s="12">
        <f t="shared" ref="F74:H77" si="72">G74+H74+I74</f>
        <v>0</v>
      </c>
      <c r="G74" s="12">
        <f t="shared" si="72"/>
        <v>0</v>
      </c>
      <c r="H74" s="12">
        <f t="shared" si="72"/>
        <v>0</v>
      </c>
      <c r="I74" s="12">
        <f t="shared" ref="I74:I77" si="73">J74+K74+L74</f>
        <v>0</v>
      </c>
      <c r="J74" s="12">
        <f t="shared" ref="J74:J77" si="74">K74+L74+M74</f>
        <v>0</v>
      </c>
      <c r="K74" s="12">
        <f t="shared" ref="K74:K77" si="75">L74+M74+N74</f>
        <v>0</v>
      </c>
    </row>
    <row r="75" spans="1:11" ht="17.45" customHeight="1" x14ac:dyDescent="0.25">
      <c r="A75" s="68"/>
      <c r="B75" s="56"/>
      <c r="C75" s="68"/>
      <c r="D75" s="24" t="s">
        <v>10</v>
      </c>
      <c r="E75" s="12">
        <f t="shared" si="71"/>
        <v>0</v>
      </c>
      <c r="F75" s="12">
        <f t="shared" si="72"/>
        <v>0</v>
      </c>
      <c r="G75" s="12">
        <f t="shared" si="72"/>
        <v>0</v>
      </c>
      <c r="H75" s="12">
        <f t="shared" si="72"/>
        <v>0</v>
      </c>
      <c r="I75" s="12">
        <f t="shared" si="73"/>
        <v>0</v>
      </c>
      <c r="J75" s="12">
        <f t="shared" si="74"/>
        <v>0</v>
      </c>
      <c r="K75" s="12">
        <f t="shared" si="75"/>
        <v>0</v>
      </c>
    </row>
    <row r="76" spans="1:11" ht="38.25" x14ac:dyDescent="0.25">
      <c r="A76" s="68"/>
      <c r="B76" s="56"/>
      <c r="C76" s="68"/>
      <c r="D76" s="24" t="s">
        <v>23</v>
      </c>
      <c r="E76" s="12">
        <f t="shared" si="71"/>
        <v>0</v>
      </c>
      <c r="F76" s="12">
        <f t="shared" si="72"/>
        <v>0</v>
      </c>
      <c r="G76" s="12">
        <f t="shared" si="72"/>
        <v>0</v>
      </c>
      <c r="H76" s="12">
        <f t="shared" si="72"/>
        <v>0</v>
      </c>
      <c r="I76" s="12">
        <f t="shared" si="73"/>
        <v>0</v>
      </c>
      <c r="J76" s="12">
        <f t="shared" si="74"/>
        <v>0</v>
      </c>
      <c r="K76" s="12">
        <f t="shared" si="75"/>
        <v>0</v>
      </c>
    </row>
    <row r="77" spans="1:11" x14ac:dyDescent="0.25">
      <c r="A77" s="69"/>
      <c r="B77" s="57"/>
      <c r="C77" s="69"/>
      <c r="D77" s="27" t="s">
        <v>12</v>
      </c>
      <c r="E77" s="12">
        <f t="shared" si="71"/>
        <v>0</v>
      </c>
      <c r="F77" s="12">
        <f t="shared" si="72"/>
        <v>0</v>
      </c>
      <c r="G77" s="12">
        <f t="shared" si="72"/>
        <v>0</v>
      </c>
      <c r="H77" s="12">
        <f t="shared" si="72"/>
        <v>0</v>
      </c>
      <c r="I77" s="12">
        <f t="shared" si="73"/>
        <v>0</v>
      </c>
      <c r="J77" s="12">
        <f t="shared" si="74"/>
        <v>0</v>
      </c>
      <c r="K77" s="12">
        <f t="shared" si="75"/>
        <v>0</v>
      </c>
    </row>
    <row r="78" spans="1:11" s="9" customFormat="1" ht="14.45" customHeight="1" x14ac:dyDescent="0.25">
      <c r="A78" s="78" t="s">
        <v>28</v>
      </c>
      <c r="B78" s="66" t="s">
        <v>60</v>
      </c>
      <c r="C78" s="52" t="s">
        <v>41</v>
      </c>
      <c r="D78" s="25" t="s">
        <v>7</v>
      </c>
      <c r="E78" s="13">
        <f t="shared" si="71"/>
        <v>28809.630999999998</v>
      </c>
      <c r="F78" s="13">
        <f t="shared" ref="F78" si="76">F80+F81+F82+F83</f>
        <v>28809.630999999998</v>
      </c>
      <c r="G78" s="13">
        <f t="shared" ref="G78" si="77">G80+G81+G82+G83</f>
        <v>0</v>
      </c>
      <c r="H78" s="13">
        <f t="shared" ref="H78" si="78">H80+H81+H82+H83</f>
        <v>0</v>
      </c>
      <c r="I78" s="13">
        <f t="shared" ref="I78:K78" si="79">I80+I81+I82+I83</f>
        <v>0</v>
      </c>
      <c r="J78" s="13">
        <f t="shared" si="79"/>
        <v>0</v>
      </c>
      <c r="K78" s="13">
        <f t="shared" si="79"/>
        <v>0</v>
      </c>
    </row>
    <row r="79" spans="1:11" s="9" customFormat="1" ht="25.5" x14ac:dyDescent="0.25">
      <c r="A79" s="78"/>
      <c r="B79" s="66"/>
      <c r="C79" s="52"/>
      <c r="D79" s="26" t="s">
        <v>8</v>
      </c>
      <c r="E79" s="13"/>
      <c r="F79" s="13"/>
      <c r="G79" s="13"/>
      <c r="H79" s="13"/>
      <c r="I79" s="13"/>
      <c r="J79" s="13"/>
      <c r="K79" s="13"/>
    </row>
    <row r="80" spans="1:11" s="9" customFormat="1" x14ac:dyDescent="0.25">
      <c r="A80" s="78"/>
      <c r="B80" s="66"/>
      <c r="C80" s="52"/>
      <c r="D80" s="25" t="s">
        <v>9</v>
      </c>
      <c r="E80" s="13">
        <f t="shared" ref="E80:E84" si="80">F80+G80+H80+I80+J80+K80</f>
        <v>0</v>
      </c>
      <c r="F80" s="13">
        <f>F86+F92</f>
        <v>0</v>
      </c>
      <c r="G80" s="13">
        <f t="shared" ref="G80:H80" si="81">G86+G92</f>
        <v>0</v>
      </c>
      <c r="H80" s="13">
        <f t="shared" si="81"/>
        <v>0</v>
      </c>
      <c r="I80" s="13">
        <f t="shared" ref="I80:K80" si="82">I86+I92</f>
        <v>0</v>
      </c>
      <c r="J80" s="13">
        <f t="shared" si="82"/>
        <v>0</v>
      </c>
      <c r="K80" s="13">
        <f t="shared" si="82"/>
        <v>0</v>
      </c>
    </row>
    <row r="81" spans="1:11" s="9" customFormat="1" x14ac:dyDescent="0.25">
      <c r="A81" s="78"/>
      <c r="B81" s="66"/>
      <c r="C81" s="52"/>
      <c r="D81" s="25" t="s">
        <v>10</v>
      </c>
      <c r="E81" s="13">
        <f t="shared" si="80"/>
        <v>27358.403999999999</v>
      </c>
      <c r="F81" s="13">
        <f t="shared" ref="F81:H81" si="83">F87+F93</f>
        <v>27358.403999999999</v>
      </c>
      <c r="G81" s="13">
        <f t="shared" si="83"/>
        <v>0</v>
      </c>
      <c r="H81" s="13">
        <f t="shared" si="83"/>
        <v>0</v>
      </c>
      <c r="I81" s="13">
        <f t="shared" ref="I81:K81" si="84">I87+I93</f>
        <v>0</v>
      </c>
      <c r="J81" s="13">
        <f t="shared" si="84"/>
        <v>0</v>
      </c>
      <c r="K81" s="13">
        <f t="shared" si="84"/>
        <v>0</v>
      </c>
    </row>
    <row r="82" spans="1:11" s="9" customFormat="1" ht="40.5" x14ac:dyDescent="0.25">
      <c r="A82" s="78"/>
      <c r="B82" s="66"/>
      <c r="C82" s="52"/>
      <c r="D82" s="25" t="s">
        <v>39</v>
      </c>
      <c r="E82" s="13">
        <f t="shared" si="80"/>
        <v>1451.2269999999999</v>
      </c>
      <c r="F82" s="13">
        <f t="shared" ref="F82:H82" si="85">F88+F94</f>
        <v>1451.2269999999999</v>
      </c>
      <c r="G82" s="13">
        <f t="shared" si="85"/>
        <v>0</v>
      </c>
      <c r="H82" s="13">
        <f t="shared" si="85"/>
        <v>0</v>
      </c>
      <c r="I82" s="13">
        <f t="shared" ref="I82:K82" si="86">I88+I94</f>
        <v>0</v>
      </c>
      <c r="J82" s="13">
        <f t="shared" si="86"/>
        <v>0</v>
      </c>
      <c r="K82" s="13">
        <f t="shared" si="86"/>
        <v>0</v>
      </c>
    </row>
    <row r="83" spans="1:11" s="9" customFormat="1" ht="17.45" customHeight="1" x14ac:dyDescent="0.25">
      <c r="A83" s="78"/>
      <c r="B83" s="66"/>
      <c r="C83" s="52"/>
      <c r="D83" s="28" t="s">
        <v>12</v>
      </c>
      <c r="E83" s="13">
        <f t="shared" si="80"/>
        <v>0</v>
      </c>
      <c r="F83" s="13">
        <f t="shared" ref="F83:H83" si="87">F89+F95</f>
        <v>0</v>
      </c>
      <c r="G83" s="13">
        <f t="shared" si="87"/>
        <v>0</v>
      </c>
      <c r="H83" s="13">
        <f t="shared" si="87"/>
        <v>0</v>
      </c>
      <c r="I83" s="13">
        <f t="shared" ref="I83:K83" si="88">I89+I95</f>
        <v>0</v>
      </c>
      <c r="J83" s="13">
        <f t="shared" si="88"/>
        <v>0</v>
      </c>
      <c r="K83" s="13">
        <f t="shared" si="88"/>
        <v>0</v>
      </c>
    </row>
    <row r="84" spans="1:11" s="8" customFormat="1" ht="14.45" customHeight="1" x14ac:dyDescent="0.25">
      <c r="A84" s="74" t="s">
        <v>29</v>
      </c>
      <c r="B84" s="49" t="s">
        <v>61</v>
      </c>
      <c r="C84" s="61" t="s">
        <v>55</v>
      </c>
      <c r="D84" s="23" t="s">
        <v>7</v>
      </c>
      <c r="E84" s="12">
        <f t="shared" si="80"/>
        <v>28809.630999999998</v>
      </c>
      <c r="F84" s="12">
        <f>F86+F87+F88+F89</f>
        <v>28809.630999999998</v>
      </c>
      <c r="G84" s="12">
        <f>G86+G87+G88+G89</f>
        <v>0</v>
      </c>
      <c r="H84" s="12">
        <f>H86+H87+H88+H89</f>
        <v>0</v>
      </c>
      <c r="I84" s="12">
        <f t="shared" ref="I84:K84" si="89">I86+I87+I88+I89</f>
        <v>0</v>
      </c>
      <c r="J84" s="12">
        <f t="shared" si="89"/>
        <v>0</v>
      </c>
      <c r="K84" s="12">
        <f t="shared" si="89"/>
        <v>0</v>
      </c>
    </row>
    <row r="85" spans="1:11" ht="25.5" x14ac:dyDescent="0.25">
      <c r="A85" s="74"/>
      <c r="B85" s="66"/>
      <c r="C85" s="61"/>
      <c r="D85" s="26" t="s">
        <v>8</v>
      </c>
      <c r="E85" s="12"/>
      <c r="F85" s="14"/>
      <c r="G85" s="14"/>
      <c r="H85" s="14"/>
      <c r="I85" s="14"/>
      <c r="J85" s="14"/>
      <c r="K85" s="14"/>
    </row>
    <row r="86" spans="1:11" x14ac:dyDescent="0.25">
      <c r="A86" s="74"/>
      <c r="B86" s="66"/>
      <c r="C86" s="61"/>
      <c r="D86" s="24" t="s">
        <v>9</v>
      </c>
      <c r="E86" s="12">
        <f t="shared" ref="E86:E90" si="90">F86+G86+H86+I86+J86+K86</f>
        <v>0</v>
      </c>
      <c r="F86" s="12">
        <f t="shared" ref="F86:H95" si="91">G86+H86+I86</f>
        <v>0</v>
      </c>
      <c r="G86" s="12">
        <f t="shared" si="91"/>
        <v>0</v>
      </c>
      <c r="H86" s="12">
        <f t="shared" si="91"/>
        <v>0</v>
      </c>
      <c r="I86" s="12">
        <f t="shared" ref="I86:I89" si="92">J86+K86+L86</f>
        <v>0</v>
      </c>
      <c r="J86" s="12">
        <f t="shared" ref="J86:J89" si="93">K86+L86+M86</f>
        <v>0</v>
      </c>
      <c r="K86" s="12">
        <f t="shared" ref="K86:K89" si="94">L86+M86+N86</f>
        <v>0</v>
      </c>
    </row>
    <row r="87" spans="1:11" x14ac:dyDescent="0.25">
      <c r="A87" s="74"/>
      <c r="B87" s="66"/>
      <c r="C87" s="61"/>
      <c r="D87" s="24" t="s">
        <v>10</v>
      </c>
      <c r="E87" s="12">
        <f t="shared" si="90"/>
        <v>27358.403999999999</v>
      </c>
      <c r="F87" s="14">
        <v>27358.403999999999</v>
      </c>
      <c r="G87" s="12">
        <f t="shared" si="91"/>
        <v>0</v>
      </c>
      <c r="H87" s="12">
        <f t="shared" si="91"/>
        <v>0</v>
      </c>
      <c r="I87" s="12">
        <f t="shared" si="92"/>
        <v>0</v>
      </c>
      <c r="J87" s="12">
        <f t="shared" si="93"/>
        <v>0</v>
      </c>
      <c r="K87" s="12">
        <f t="shared" si="94"/>
        <v>0</v>
      </c>
    </row>
    <row r="88" spans="1:11" ht="39.6" customHeight="1" x14ac:dyDescent="0.25">
      <c r="A88" s="74"/>
      <c r="B88" s="66"/>
      <c r="C88" s="61"/>
      <c r="D88" s="24" t="s">
        <v>23</v>
      </c>
      <c r="E88" s="12">
        <f t="shared" si="90"/>
        <v>1451.2269999999999</v>
      </c>
      <c r="F88" s="14">
        <f>1439.916+11.311</f>
        <v>1451.2269999999999</v>
      </c>
      <c r="G88" s="12">
        <f t="shared" si="91"/>
        <v>0</v>
      </c>
      <c r="H88" s="12">
        <f t="shared" si="91"/>
        <v>0</v>
      </c>
      <c r="I88" s="12">
        <f t="shared" si="92"/>
        <v>0</v>
      </c>
      <c r="J88" s="12">
        <f t="shared" si="93"/>
        <v>0</v>
      </c>
      <c r="K88" s="12">
        <f t="shared" si="94"/>
        <v>0</v>
      </c>
    </row>
    <row r="89" spans="1:11" ht="16.899999999999999" customHeight="1" x14ac:dyDescent="0.25">
      <c r="A89" s="74"/>
      <c r="B89" s="66"/>
      <c r="C89" s="61"/>
      <c r="D89" s="27" t="s">
        <v>12</v>
      </c>
      <c r="E89" s="12">
        <f t="shared" si="90"/>
        <v>0</v>
      </c>
      <c r="F89" s="12">
        <f t="shared" si="91"/>
        <v>0</v>
      </c>
      <c r="G89" s="12">
        <f t="shared" si="91"/>
        <v>0</v>
      </c>
      <c r="H89" s="12">
        <f t="shared" si="91"/>
        <v>0</v>
      </c>
      <c r="I89" s="12">
        <f t="shared" si="92"/>
        <v>0</v>
      </c>
      <c r="J89" s="12">
        <f t="shared" si="93"/>
        <v>0</v>
      </c>
      <c r="K89" s="12">
        <f t="shared" si="94"/>
        <v>0</v>
      </c>
    </row>
    <row r="90" spans="1:11" s="8" customFormat="1" ht="15.6" customHeight="1" x14ac:dyDescent="0.25">
      <c r="A90" s="67" t="s">
        <v>30</v>
      </c>
      <c r="B90" s="55" t="s">
        <v>60</v>
      </c>
      <c r="C90" s="67" t="s">
        <v>40</v>
      </c>
      <c r="D90" s="23" t="s">
        <v>7</v>
      </c>
      <c r="E90" s="12">
        <f t="shared" si="90"/>
        <v>0</v>
      </c>
      <c r="F90" s="12">
        <f>F92+F93+F94+F95</f>
        <v>0</v>
      </c>
      <c r="G90" s="12">
        <f t="shared" ref="G90:H90" si="95">G92+G93+G94+G95</f>
        <v>0</v>
      </c>
      <c r="H90" s="12">
        <f t="shared" si="95"/>
        <v>0</v>
      </c>
      <c r="I90" s="12">
        <f t="shared" ref="I90:K90" si="96">I92+I93+I94+I95</f>
        <v>0</v>
      </c>
      <c r="J90" s="12">
        <f t="shared" si="96"/>
        <v>0</v>
      </c>
      <c r="K90" s="12">
        <f t="shared" si="96"/>
        <v>0</v>
      </c>
    </row>
    <row r="91" spans="1:11" ht="28.15" customHeight="1" x14ac:dyDescent="0.25">
      <c r="A91" s="68"/>
      <c r="B91" s="56"/>
      <c r="C91" s="68"/>
      <c r="D91" s="26" t="s">
        <v>8</v>
      </c>
      <c r="E91" s="12"/>
      <c r="F91" s="14"/>
      <c r="G91" s="14"/>
      <c r="H91" s="14"/>
      <c r="I91" s="14"/>
      <c r="J91" s="14"/>
      <c r="K91" s="14"/>
    </row>
    <row r="92" spans="1:11" x14ac:dyDescent="0.25">
      <c r="A92" s="68"/>
      <c r="B92" s="56"/>
      <c r="C92" s="68"/>
      <c r="D92" s="24" t="s">
        <v>9</v>
      </c>
      <c r="E92" s="12">
        <f t="shared" ref="E92:E95" si="97">F92+G92+H92+I92+J92+K92</f>
        <v>0</v>
      </c>
      <c r="F92" s="12">
        <f t="shared" si="91"/>
        <v>0</v>
      </c>
      <c r="G92" s="12">
        <f t="shared" si="91"/>
        <v>0</v>
      </c>
      <c r="H92" s="12">
        <f t="shared" si="91"/>
        <v>0</v>
      </c>
      <c r="I92" s="12">
        <f t="shared" ref="I92:I95" si="98">J92+K92+L92</f>
        <v>0</v>
      </c>
      <c r="J92" s="12">
        <f t="shared" ref="J92:J95" si="99">K92+L92+M92</f>
        <v>0</v>
      </c>
      <c r="K92" s="12">
        <f t="shared" ref="K92:K95" si="100">L92+M92+N92</f>
        <v>0</v>
      </c>
    </row>
    <row r="93" spans="1:11" x14ac:dyDescent="0.25">
      <c r="A93" s="68"/>
      <c r="B93" s="56"/>
      <c r="C93" s="68"/>
      <c r="D93" s="24" t="s">
        <v>10</v>
      </c>
      <c r="E93" s="12">
        <f t="shared" si="97"/>
        <v>0</v>
      </c>
      <c r="F93" s="12">
        <f t="shared" si="91"/>
        <v>0</v>
      </c>
      <c r="G93" s="12">
        <f t="shared" si="91"/>
        <v>0</v>
      </c>
      <c r="H93" s="12">
        <f t="shared" si="91"/>
        <v>0</v>
      </c>
      <c r="I93" s="12">
        <f t="shared" si="98"/>
        <v>0</v>
      </c>
      <c r="J93" s="12">
        <f t="shared" si="99"/>
        <v>0</v>
      </c>
      <c r="K93" s="12">
        <f t="shared" si="100"/>
        <v>0</v>
      </c>
    </row>
    <row r="94" spans="1:11" ht="40.9" customHeight="1" x14ac:dyDescent="0.25">
      <c r="A94" s="68"/>
      <c r="B94" s="56"/>
      <c r="C94" s="68"/>
      <c r="D94" s="24" t="s">
        <v>23</v>
      </c>
      <c r="E94" s="12">
        <f t="shared" si="97"/>
        <v>0</v>
      </c>
      <c r="F94" s="12">
        <f t="shared" si="91"/>
        <v>0</v>
      </c>
      <c r="G94" s="12">
        <f t="shared" si="91"/>
        <v>0</v>
      </c>
      <c r="H94" s="12">
        <f t="shared" si="91"/>
        <v>0</v>
      </c>
      <c r="I94" s="12">
        <f t="shared" si="98"/>
        <v>0</v>
      </c>
      <c r="J94" s="12">
        <f t="shared" si="99"/>
        <v>0</v>
      </c>
      <c r="K94" s="12">
        <f t="shared" si="100"/>
        <v>0</v>
      </c>
    </row>
    <row r="95" spans="1:11" ht="15.6" customHeight="1" x14ac:dyDescent="0.25">
      <c r="A95" s="69"/>
      <c r="B95" s="57"/>
      <c r="C95" s="69"/>
      <c r="D95" s="27" t="s">
        <v>12</v>
      </c>
      <c r="E95" s="12">
        <f t="shared" si="97"/>
        <v>0</v>
      </c>
      <c r="F95" s="12">
        <f t="shared" si="91"/>
        <v>0</v>
      </c>
      <c r="G95" s="12">
        <f t="shared" si="91"/>
        <v>0</v>
      </c>
      <c r="H95" s="12">
        <f t="shared" si="91"/>
        <v>0</v>
      </c>
      <c r="I95" s="12">
        <f t="shared" si="98"/>
        <v>0</v>
      </c>
      <c r="J95" s="12">
        <f t="shared" si="99"/>
        <v>0</v>
      </c>
      <c r="K95" s="12">
        <f t="shared" si="100"/>
        <v>0</v>
      </c>
    </row>
    <row r="96" spans="1:11" x14ac:dyDescent="0.25">
      <c r="A96" s="2"/>
      <c r="B96" s="2"/>
      <c r="C96" s="2"/>
      <c r="D96" s="2"/>
      <c r="E96" s="18"/>
      <c r="F96" s="2"/>
      <c r="G96" s="2"/>
      <c r="H96" s="2"/>
      <c r="I96" s="2"/>
      <c r="J96" s="2"/>
      <c r="K96" s="2"/>
    </row>
    <row r="97" spans="1:11" ht="15.75" x14ac:dyDescent="0.25">
      <c r="A97" s="75" t="s">
        <v>78</v>
      </c>
      <c r="B97" s="75"/>
      <c r="C97" s="75"/>
      <c r="G97" s="75" t="s">
        <v>79</v>
      </c>
      <c r="H97" s="75"/>
    </row>
    <row r="98" spans="1:11" ht="9" customHeight="1" x14ac:dyDescent="0.25">
      <c r="A98" s="3"/>
      <c r="G98" s="11"/>
      <c r="H98" s="11"/>
      <c r="I98" s="11"/>
      <c r="J98" s="11"/>
      <c r="K98" s="11"/>
    </row>
    <row r="99" spans="1:11" ht="15.75" x14ac:dyDescent="0.25">
      <c r="A99" s="75" t="s">
        <v>31</v>
      </c>
      <c r="B99" s="75"/>
      <c r="G99" s="11"/>
      <c r="H99" s="11"/>
      <c r="I99" s="11"/>
      <c r="J99" s="11"/>
      <c r="K99" s="11"/>
    </row>
    <row r="100" spans="1:11" ht="16.899999999999999" customHeight="1" x14ac:dyDescent="0.25">
      <c r="A100" s="75" t="s">
        <v>32</v>
      </c>
      <c r="B100" s="75"/>
      <c r="G100" s="75" t="s">
        <v>33</v>
      </c>
      <c r="H100" s="75"/>
    </row>
    <row r="101" spans="1:11" ht="11.45" customHeight="1" x14ac:dyDescent="0.25">
      <c r="A101" s="3"/>
    </row>
    <row r="102" spans="1:11" ht="15.75" x14ac:dyDescent="0.25">
      <c r="A102" s="75" t="s">
        <v>34</v>
      </c>
      <c r="B102" s="75"/>
    </row>
    <row r="103" spans="1:11" ht="15.75" x14ac:dyDescent="0.25">
      <c r="A103" s="10" t="s">
        <v>35</v>
      </c>
      <c r="B103" s="11"/>
      <c r="G103" s="4" t="s">
        <v>36</v>
      </c>
    </row>
  </sheetData>
  <mergeCells count="64">
    <mergeCell ref="A3:K3"/>
    <mergeCell ref="A4:K4"/>
    <mergeCell ref="A78:A83"/>
    <mergeCell ref="B78:B83"/>
    <mergeCell ref="C78:C83"/>
    <mergeCell ref="A66:A71"/>
    <mergeCell ref="B66:B71"/>
    <mergeCell ref="C66:C71"/>
    <mergeCell ref="A60:A65"/>
    <mergeCell ref="B60:B65"/>
    <mergeCell ref="C60:C65"/>
    <mergeCell ref="A48:A53"/>
    <mergeCell ref="B48:B53"/>
    <mergeCell ref="C30:D30"/>
    <mergeCell ref="C48:C53"/>
    <mergeCell ref="C32:C36"/>
    <mergeCell ref="A100:B100"/>
    <mergeCell ref="A102:B102"/>
    <mergeCell ref="G97:H97"/>
    <mergeCell ref="G100:H100"/>
    <mergeCell ref="A97:C97"/>
    <mergeCell ref="A99:B99"/>
    <mergeCell ref="A90:A95"/>
    <mergeCell ref="B90:B95"/>
    <mergeCell ref="C90:C95"/>
    <mergeCell ref="C40:C44"/>
    <mergeCell ref="B54:B59"/>
    <mergeCell ref="A54:A59"/>
    <mergeCell ref="C54:C59"/>
    <mergeCell ref="A84:A89"/>
    <mergeCell ref="B84:B89"/>
    <mergeCell ref="C84:C89"/>
    <mergeCell ref="A72:A77"/>
    <mergeCell ref="B72:B77"/>
    <mergeCell ref="C72:C77"/>
    <mergeCell ref="C45:D45"/>
    <mergeCell ref="C46:D46"/>
    <mergeCell ref="G1:K1"/>
    <mergeCell ref="G2:K2"/>
    <mergeCell ref="B21:B31"/>
    <mergeCell ref="A21:A31"/>
    <mergeCell ref="B40:B47"/>
    <mergeCell ref="A40:A47"/>
    <mergeCell ref="C26:D26"/>
    <mergeCell ref="C21:C25"/>
    <mergeCell ref="C27:D27"/>
    <mergeCell ref="C28:D28"/>
    <mergeCell ref="C29:D29"/>
    <mergeCell ref="E5:K5"/>
    <mergeCell ref="A15:A20"/>
    <mergeCell ref="B15:B20"/>
    <mergeCell ref="A9:A14"/>
    <mergeCell ref="B9:B14"/>
    <mergeCell ref="B32:B39"/>
    <mergeCell ref="A32:A39"/>
    <mergeCell ref="E6:E7"/>
    <mergeCell ref="D5:D7"/>
    <mergeCell ref="C5:C7"/>
    <mergeCell ref="B5:B7"/>
    <mergeCell ref="A5:A7"/>
    <mergeCell ref="C9:C14"/>
    <mergeCell ref="C37:D37"/>
    <mergeCell ref="C38:D38"/>
    <mergeCell ref="C15:C20"/>
  </mergeCells>
  <pageMargins left="0.39370078740157483" right="0.39370078740157483" top="1.1811023622047245" bottom="0.39370078740157483" header="0.31496062992125984" footer="0.31496062992125984"/>
  <pageSetup paperSize="9" scale="75" fitToHeight="8" orientation="landscape" r:id="rId1"/>
  <rowBreaks count="4" manualBreakCount="4">
    <brk id="20" max="16383" man="1"/>
    <brk id="39" max="16383" man="1"/>
    <brk id="53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2018-10-26T07:22:39Z</dcterms:modified>
</cp:coreProperties>
</file>